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codeName="ThisWorkbook"/>
  <mc:AlternateContent xmlns:mc="http://schemas.openxmlformats.org/markup-compatibility/2006">
    <mc:Choice Requires="x15">
      <x15ac:absPath xmlns:x15ac="http://schemas.microsoft.com/office/spreadsheetml/2010/11/ac" url="/Users/mac-01-IV/Desktop/"/>
    </mc:Choice>
  </mc:AlternateContent>
  <bookViews>
    <workbookView xWindow="0" yWindow="460" windowWidth="25600" windowHeight="15460"/>
  </bookViews>
  <sheets>
    <sheet name="Présentation" sheetId="2" r:id="rId1"/>
    <sheet name="Calculateur" sheetId="5" r:id="rId2"/>
    <sheet name="TPE" sheetId="6" r:id="rId3"/>
    <sheet name="PME" sheetId="7" r:id="rId4"/>
  </sheets>
  <definedNames>
    <definedName name="Question1">#REF!</definedName>
    <definedName name="Question2">#REF!</definedName>
    <definedName name="Question3">#REF!</definedName>
    <definedName name="Question4">#REF!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O23" i="6" l="1"/>
  <c r="O24" i="6"/>
  <c r="O25" i="6"/>
  <c r="O27" i="5"/>
  <c r="O28" i="5"/>
  <c r="O29" i="5"/>
  <c r="O34" i="5"/>
  <c r="O35" i="5"/>
  <c r="O40" i="5"/>
  <c r="O41" i="5"/>
  <c r="O47" i="5"/>
  <c r="O48" i="5"/>
  <c r="O55" i="5"/>
  <c r="O56" i="5"/>
  <c r="O62" i="5"/>
  <c r="O63" i="5"/>
  <c r="O68" i="5"/>
  <c r="O69" i="5"/>
  <c r="O73" i="5"/>
  <c r="O74" i="5"/>
  <c r="O79" i="5"/>
  <c r="O80" i="5"/>
  <c r="O94" i="5"/>
  <c r="O87" i="5"/>
  <c r="O93" i="5"/>
  <c r="Q87" i="5"/>
  <c r="F12" i="5"/>
  <c r="D9" i="5"/>
  <c r="O30" i="6"/>
  <c r="O31" i="6"/>
  <c r="O36" i="6"/>
  <c r="O37" i="6"/>
  <c r="O43" i="6"/>
  <c r="O44" i="6"/>
  <c r="O51" i="6"/>
  <c r="O52" i="6"/>
  <c r="O58" i="6"/>
  <c r="O59" i="6"/>
  <c r="O64" i="6"/>
  <c r="O65" i="6"/>
  <c r="O69" i="6"/>
  <c r="O70" i="6"/>
  <c r="O75" i="6"/>
  <c r="O76" i="6"/>
  <c r="O90" i="6"/>
  <c r="O83" i="6"/>
  <c r="O89" i="6"/>
  <c r="D7" i="6"/>
  <c r="F7" i="6"/>
  <c r="D14" i="6"/>
  <c r="D15" i="6"/>
  <c r="G15" i="6"/>
  <c r="O90" i="7"/>
  <c r="O23" i="7"/>
  <c r="O24" i="7"/>
  <c r="O25" i="7"/>
  <c r="O30" i="7"/>
  <c r="O31" i="7"/>
  <c r="O36" i="7"/>
  <c r="O37" i="7"/>
  <c r="O43" i="7"/>
  <c r="O44" i="7"/>
  <c r="O51" i="7"/>
  <c r="O52" i="7"/>
  <c r="O58" i="7"/>
  <c r="O59" i="7"/>
  <c r="O64" i="7"/>
  <c r="O65" i="7"/>
  <c r="O69" i="7"/>
  <c r="O70" i="7"/>
  <c r="O75" i="7"/>
  <c r="O76" i="7"/>
  <c r="O83" i="7"/>
  <c r="O89" i="7"/>
  <c r="Q83" i="7"/>
  <c r="Q84" i="7"/>
  <c r="O84" i="7"/>
  <c r="D7" i="7"/>
  <c r="F7" i="7"/>
  <c r="D14" i="7"/>
  <c r="D15" i="7"/>
  <c r="G15" i="7"/>
  <c r="G14" i="7"/>
  <c r="F11" i="7"/>
  <c r="D11" i="7"/>
  <c r="F10" i="7"/>
  <c r="D10" i="7"/>
  <c r="F8" i="7"/>
  <c r="D8" i="7"/>
  <c r="Q83" i="6"/>
  <c r="Q84" i="6"/>
  <c r="O84" i="6"/>
  <c r="G14" i="6"/>
  <c r="F11" i="6"/>
  <c r="D11" i="6"/>
  <c r="F10" i="6"/>
  <c r="D10" i="6"/>
  <c r="F8" i="6"/>
  <c r="D8" i="6"/>
  <c r="Q88" i="5"/>
  <c r="O88" i="5"/>
  <c r="F9" i="5"/>
  <c r="D16" i="5"/>
  <c r="D17" i="5"/>
  <c r="G17" i="5"/>
  <c r="G16" i="5"/>
  <c r="F13" i="5"/>
  <c r="D13" i="5"/>
  <c r="D12" i="5"/>
  <c r="F10" i="5"/>
  <c r="D10" i="5"/>
</calcChain>
</file>

<file path=xl/sharedStrings.xml><?xml version="1.0" encoding="utf-8"?>
<sst xmlns="http://schemas.openxmlformats.org/spreadsheetml/2006/main" count="332" uniqueCount="105">
  <si>
    <t>heures</t>
  </si>
  <si>
    <t>minutes</t>
  </si>
  <si>
    <t>/ mois</t>
  </si>
  <si>
    <t>Rien, je donne tout en vrac au comptable</t>
  </si>
  <si>
    <t>Logiciel de gestion de notes de frais, ça devient plus simple</t>
  </si>
  <si>
    <t>Carte d'entreprise pour les salariés</t>
  </si>
  <si>
    <t>Un peu, 1 à 2 mois en moyenne, je m'en sors bien !</t>
  </si>
  <si>
    <t>Non jamais, je suis très organisé</t>
  </si>
  <si>
    <t>2- Quels sont les frais que vous effectuez ?</t>
  </si>
  <si>
    <t>Les deux</t>
  </si>
  <si>
    <t xml:space="preserve">3- Votre comptable est-il ou est-elle ? </t>
  </si>
  <si>
    <t>Vous-même</t>
  </si>
  <si>
    <t>Interne à l'entreprise</t>
  </si>
  <si>
    <t>Externe à l'entreprise</t>
  </si>
  <si>
    <t>4- Comment gérez-vous les notes de frais au sein de votre entreprise ?</t>
  </si>
  <si>
    <t xml:space="preserve">5- Avez-vous du retard dans la gestion de vos notes de frais ? </t>
  </si>
  <si>
    <t xml:space="preserve">6- Vous manque-t-il des justificatifs pour justifier les dépenses ? </t>
  </si>
  <si>
    <t>Aucun, les notes de frais sont directement approuvées, juste vérifiées pour éviter les erreurs</t>
  </si>
  <si>
    <t>1 niveau, le manager ou le comptable doit quand même donner son accord</t>
  </si>
  <si>
    <t>Oui et ça prend du temps reconnaissons-le</t>
  </si>
  <si>
    <t>Non du tout, je ne comprends pas vraiment la question d'ailleurs</t>
  </si>
  <si>
    <t xml:space="preserve">9- Combien de temps chaque mois passez-vous à faire votre rapprochement comptable ? </t>
  </si>
  <si>
    <t>Pas une minute, ce doit être le / la comptable</t>
  </si>
  <si>
    <t>Nous commençons à les archiver numériquement également</t>
  </si>
  <si>
    <t>Nous les archivons en version papier mais ça prend de la place …</t>
  </si>
  <si>
    <t>Nous utilisons une solution de gestion électronique des documents pour l'archivage, c'est plus simple aujourd'hui</t>
  </si>
  <si>
    <t>http://www.kds.com/stayaheadblog/avez-vous-pense-aux-couts-caches-de-la-gestion-des-frais-de-deplacement/</t>
  </si>
  <si>
    <t>https://business.lesechos.fr/directions-financieres/comptabilite-et-gestion/controle-de-gestion/021572680006-le-vrai-cout-cache-des-notes-de-frais-205645.php</t>
  </si>
  <si>
    <t xml:space="preserve">7- Avez-vous plusieurs niveaux d'approbation au sein de votre entreprise ? </t>
  </si>
  <si>
    <t>7min/dépense</t>
  </si>
  <si>
    <t>Sélectionner votre réponse</t>
  </si>
  <si>
    <t>/ an</t>
  </si>
  <si>
    <t>/mois</t>
  </si>
  <si>
    <t>/an</t>
  </si>
  <si>
    <t>Pour 1 employé</t>
  </si>
  <si>
    <t>Pour tous les salariés</t>
  </si>
  <si>
    <t xml:space="preserve">8- Récupérez-vous la TVA sur vos dépenses intracommunautaires (en Europe) ? </t>
  </si>
  <si>
    <t>Des notes de frais habituelles (restos, hôtels, taxis, train, avions, etc)</t>
  </si>
  <si>
    <t>Des achats d'entreprise (abonnements internet, fournitures, informatiques, matières premières, etc)</t>
  </si>
  <si>
    <t>Excel, comme 85% des entreprises françaises</t>
  </si>
  <si>
    <t>Facteur salariés</t>
  </si>
  <si>
    <t>Beaucoup, 3 à 5 mois, ça devient compliqué de suivre et de se rappeler des dépenses</t>
  </si>
  <si>
    <t>Passionnément, entre 6 mois et 1 an, je suis complètement perdu !</t>
  </si>
  <si>
    <t>De temps en temps, moins de 5 par mois, cela reste occasionnel</t>
  </si>
  <si>
    <t>Régulièrement, entre 5 et 10 par mois, je les garde mais je ne les retrouve jamais !</t>
  </si>
  <si>
    <t>Tout le temps, plus de 10 par mois, en même temps pourquoi garder un papier en 2017 ?</t>
  </si>
  <si>
    <t>EXPLICATIONS : CONCEPT TEMPS VS MONTANT DES DÉPENSES</t>
  </si>
  <si>
    <t>COMMENT GAGNER DU TEMPS ET DE L'ARGENT ?</t>
  </si>
  <si>
    <t>En digitalisant vos notes de frais grâce à un outil numérique adapté, vous pourriez gagner :</t>
  </si>
  <si>
    <t>EXEMPLE 1</t>
  </si>
  <si>
    <t>EXEMPLE 2</t>
  </si>
  <si>
    <t>- son service comptabilité en interne</t>
  </si>
  <si>
    <t>- une équipe de commerciaux</t>
  </si>
  <si>
    <t>- différents départements qui ont des frais professionnels à effectuer (marketing, développement, achat)</t>
  </si>
  <si>
    <t>- 1 office manager</t>
  </si>
  <si>
    <t>- 1 responsable marketing</t>
  </si>
  <si>
    <t>2 niveaux ou plus, le manager et l'administratif doivent vérifier !</t>
  </si>
  <si>
    <t xml:space="preserve">1- Combien de dépenses en moyenne faites-vous chaque mois pour votre 
entreprise (par collaborateur) ? </t>
  </si>
  <si>
    <t>10- Est-ce que vous archivez vos justificatifs papier ou numérisez-vous 
l'ensemble de vos documents ?</t>
  </si>
  <si>
    <t>CALCULEZ LE VRAI COÛT DE GESTION DES NOTES DE FRAIS POUR VOTRE ENTREPRISE : QUEL EST L'IMPACT FINANCIER ?</t>
  </si>
  <si>
    <t>Conçu par des experts en gestion d'entreprise, ce calculateur vous permettra de déterminer en quelques minutes le coût réel de gestion de vos notes de frais.</t>
  </si>
  <si>
    <t>5 ÉTAPES SIMPLES À SUIVRE</t>
  </si>
  <si>
    <r>
      <rPr>
        <b/>
        <sz val="14"/>
        <color rgb="FF50A4DA"/>
        <rFont val="Calibri (Corps)"/>
      </rPr>
      <t>Étape 1 :</t>
    </r>
    <r>
      <rPr>
        <sz val="14"/>
        <color rgb="FF50A4DA"/>
        <rFont val="Calibri (Corps)"/>
      </rPr>
      <t xml:space="preserve"> </t>
    </r>
    <r>
      <rPr>
        <sz val="14"/>
        <color theme="1"/>
        <rFont val="Calibri"/>
        <family val="2"/>
        <scheme val="minor"/>
      </rPr>
      <t xml:space="preserve">Définissez les deux paramètres de calcul proposés </t>
    </r>
  </si>
  <si>
    <r>
      <rPr>
        <b/>
        <sz val="14"/>
        <color rgb="FF50A4DA"/>
        <rFont val="Calibri (Corps)"/>
      </rPr>
      <t>Étape 2 :</t>
    </r>
    <r>
      <rPr>
        <sz val="14"/>
        <color rgb="FF50A4DA"/>
        <rFont val="Calibri (Corps)"/>
      </rPr>
      <t xml:space="preserve"> </t>
    </r>
    <r>
      <rPr>
        <sz val="14"/>
        <color theme="1"/>
        <rFont val="Calibri"/>
        <family val="2"/>
        <scheme val="minor"/>
      </rPr>
      <t>Répondez aux questions sur votre organisation actuelle</t>
    </r>
  </si>
  <si>
    <r>
      <rPr>
        <b/>
        <sz val="14"/>
        <color rgb="FF50A4DA"/>
        <rFont val="Calibri (Corps)"/>
      </rPr>
      <t>Étape 3 :</t>
    </r>
    <r>
      <rPr>
        <sz val="14"/>
        <color theme="1"/>
        <rFont val="Calibri"/>
        <family val="2"/>
        <scheme val="minor"/>
      </rPr>
      <t xml:space="preserve"> Consultez vos résultats personnalisés</t>
    </r>
  </si>
  <si>
    <r>
      <rPr>
        <b/>
        <sz val="14"/>
        <color rgb="FF50A4DA"/>
        <rFont val="Calibri (Corps)"/>
      </rPr>
      <t>Etape 4 :</t>
    </r>
    <r>
      <rPr>
        <b/>
        <sz val="14"/>
        <color theme="1"/>
        <rFont val="Calibri"/>
        <family val="2"/>
        <scheme val="minor"/>
      </rPr>
      <t xml:space="preserve"> </t>
    </r>
    <r>
      <rPr>
        <sz val="14"/>
        <color theme="1"/>
        <rFont val="Calibri"/>
        <family val="2"/>
        <scheme val="minor"/>
      </rPr>
      <t>Conservez facilement votre diagnostic en enregistrant la feuille de calcul</t>
    </r>
  </si>
  <si>
    <r>
      <rPr>
        <b/>
        <sz val="14"/>
        <color rgb="FF50A4DA"/>
        <rFont val="Calibri (Corps)"/>
      </rPr>
      <t>Étape 5 :</t>
    </r>
    <r>
      <rPr>
        <b/>
        <sz val="14"/>
        <color theme="1"/>
        <rFont val="Calibri"/>
        <family val="2"/>
        <scheme val="minor"/>
      </rPr>
      <t xml:space="preserve"> </t>
    </r>
    <r>
      <rPr>
        <sz val="14"/>
        <color theme="1"/>
        <rFont val="Calibri"/>
        <family val="2"/>
        <scheme val="minor"/>
      </rPr>
      <t>Ouvrez à nouveau le fichier modèle pour faire une nouvelle simulation</t>
    </r>
  </si>
  <si>
    <t>Les coûts de gestion des notes de frais dépendent uniquement de leur nombre et du mode de traitement. Les montants dépensés n’ont pas d’impact sur le calcul.</t>
  </si>
  <si>
    <t>VOS COÛTS DE GESTION</t>
  </si>
  <si>
    <r>
      <rPr>
        <b/>
        <sz val="14"/>
        <color theme="1"/>
        <rFont val="Calibri"/>
        <family val="2"/>
        <scheme val="minor"/>
      </rPr>
      <t xml:space="preserve">Nous vous demandons le nombre de collaborateurs concernés qui remplissent effectivement des notes de frais. </t>
    </r>
    <r>
      <rPr>
        <sz val="14"/>
        <color theme="1"/>
        <rFont val="Calibri"/>
        <family val="2"/>
        <scheme val="minor"/>
      </rPr>
      <t xml:space="preserve">
Nous déterminons le temps total passé en prenant également en compte le temps passé par l’ensemble des collaborateurs qui interviennent dans la gestion (par collaborateur, par l'assistante, le manager, le comptable, etc).</t>
    </r>
  </si>
  <si>
    <t>DEUX EXEMPLES CONCRETS</t>
  </si>
  <si>
    <t xml:space="preserve">Pour des résultats immédiats, nous vous proposons deux exemples concrets : </t>
  </si>
  <si>
    <t>- Une TPE de moins de 10 personnes dont 4 personnes remplissent des notes de frais.</t>
  </si>
  <si>
    <t>- Une PME de 100 personnes dont 20 personnes remplissent des notes de frais.</t>
  </si>
  <si>
    <t>CLIQUEZ SUR L’ONGLET CALCULATEUR POUR CONNAITRE VOS RESULTATS !</t>
  </si>
  <si>
    <t>10 questions simples à remplir et 5 minutes suffisent ...</t>
  </si>
  <si>
    <r>
      <t xml:space="preserve">VOTRE GESTION ACTUELLE  </t>
    </r>
    <r>
      <rPr>
        <i/>
        <sz val="14"/>
        <color theme="0"/>
        <rFont val="Calibri"/>
        <family val="2"/>
        <scheme val="minor"/>
      </rPr>
      <t>(pour obtenir votre résultat, complétez les étapes 1 et 2)</t>
    </r>
  </si>
  <si>
    <t>Temps passé</t>
  </si>
  <si>
    <t>Coût de gestion</t>
  </si>
  <si>
    <t>1 - REMPLISSEZ LES INFORMATIONS CI-DESSOUS</t>
  </si>
  <si>
    <t>Par collaborateur</t>
  </si>
  <si>
    <t>Pour le total des collaborateurs</t>
  </si>
  <si>
    <t>Coût horaire moyen*</t>
  </si>
  <si>
    <t>Nombre de collaborateurs concernés</t>
  </si>
  <si>
    <t xml:space="preserve"> il peut être estimé à 50€ (sur la base de 152 heures travaillées par mois)</t>
  </si>
  <si>
    <t>* Pour un collaborateur rémunéré 3 000€ brut par mois, il peut être estimé à 50€ (sur la base de 152 heures travaillées par mois)</t>
  </si>
  <si>
    <t>2 - RÉPONDEZ AUX QUESTIONS CI-DESSOUS pour obtenir votre estimation</t>
  </si>
  <si>
    <t>COÛTS DE GESTION DES NOTES DE FRAIS - PME DE 100 PERSONNES</t>
  </si>
  <si>
    <t>COÛTS DE GESTION DES NOTES DE FRAIS - TPE DE MOINS DE 10 PERSONNES</t>
  </si>
  <si>
    <t>MODE DE FONCTIONNEMENT DE L'ENTREPRISE</t>
  </si>
  <si>
    <t>- 2 commerciaux</t>
  </si>
  <si>
    <t>Le dirigeant de l'entreprise est très occupé, la comptabilité est donc externalisée.</t>
  </si>
  <si>
    <t xml:space="preserve"> </t>
  </si>
  <si>
    <t>4 collaborateurs effectuent en moyenne 15 dépenses par mois.</t>
  </si>
  <si>
    <t>L’organisation de l’entreprise se présente de la manière suivante :</t>
  </si>
  <si>
    <t xml:space="preserve">20 collaborateurs effectuent en moyenne 12 dépenses par mois. </t>
  </si>
  <si>
    <t>Jamais, je ne sais pas pourquoi vous me posez la question</t>
  </si>
  <si>
    <t>À la folie, 1 an ou plus …</t>
  </si>
  <si>
    <t>Une journée ou plus …</t>
  </si>
  <si>
    <t>Une demi-journée</t>
  </si>
  <si>
    <t xml:space="preserve">Une demi-journée </t>
  </si>
  <si>
    <t xml:space="preserve">Ainsi une dépense de 5€ et une dépense de 10 000€ nécessitent le même temps de traitement.  </t>
  </si>
  <si>
    <r>
      <t xml:space="preserve">Dans cet exemple : </t>
    </r>
    <r>
      <rPr>
        <sz val="14"/>
        <color theme="1"/>
        <rFont val="Calibri (Corps)"/>
      </rPr>
      <t>Les coûts de gestion des notes de frais s’élèvent à 33 700€.</t>
    </r>
  </si>
  <si>
    <r>
      <t xml:space="preserve">Dans cet exemple : </t>
    </r>
    <r>
      <rPr>
        <sz val="14"/>
        <color theme="1"/>
        <rFont val="Calibri (Corps)"/>
      </rPr>
      <t xml:space="preserve">Les coûts de gestion des notes de frais s’élèvent à 9 800€. </t>
    </r>
  </si>
  <si>
    <t xml:space="preserve">L’entreprise est composée de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</si>
</sst>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_);[Red]\(#,##0\ &quot;€&quot;\)"/>
  </numFmts>
  <fonts count="26" x14ac:knownFonts="1">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b/>
      <sz val="16"/>
      <color theme="1"/>
      <name val="Calibri"/>
      <family val="2"/>
      <scheme val="minor"/>
    </font>
    <font>
      <b/>
      <sz val="18"/>
      <color theme="0"/>
      <name val="Calibri"/>
      <family val="2"/>
      <scheme val="minor"/>
    </font>
    <font>
      <b/>
      <sz val="14"/>
      <color theme="0"/>
      <name val="Calibri"/>
      <family val="2"/>
      <scheme val="minor"/>
    </font>
    <font>
      <sz val="16"/>
      <color theme="1"/>
      <name val="Calibri"/>
      <family val="2"/>
      <scheme val="minor"/>
    </font>
    <font>
      <b/>
      <sz val="16"/>
      <color theme="0"/>
      <name val="Calibri"/>
      <family val="2"/>
      <scheme val="minor"/>
    </font>
    <font>
      <b/>
      <sz val="14"/>
      <color theme="4"/>
      <name val="Calibri"/>
      <family val="2"/>
      <scheme val="minor"/>
    </font>
    <font>
      <b/>
      <sz val="18"/>
      <color theme="0"/>
      <name val="Calibri (Corps)"/>
    </font>
    <font>
      <b/>
      <sz val="16"/>
      <color rgb="FF4C505A"/>
      <name val="Calibri"/>
      <family val="2"/>
      <scheme val="minor"/>
    </font>
    <font>
      <b/>
      <sz val="14"/>
      <color rgb="FFF69822"/>
      <name val="Calibri"/>
      <family val="2"/>
      <scheme val="minor"/>
    </font>
    <font>
      <b/>
      <sz val="18"/>
      <color rgb="FF50A4DA"/>
      <name val="Calibri"/>
      <family val="2"/>
      <scheme val="minor"/>
    </font>
    <font>
      <b/>
      <sz val="22"/>
      <color theme="0"/>
      <name val="Calibri (Corps)"/>
    </font>
    <font>
      <b/>
      <sz val="14"/>
      <color rgb="FF7DC955"/>
      <name val="Calibri"/>
      <family val="2"/>
      <scheme val="minor"/>
    </font>
    <font>
      <i/>
      <sz val="14"/>
      <color theme="0"/>
      <name val="Calibri"/>
      <family val="2"/>
      <scheme val="minor"/>
    </font>
    <font>
      <u/>
      <sz val="11"/>
      <color theme="10"/>
      <name val="Calibri"/>
      <family val="2"/>
      <scheme val="minor"/>
    </font>
    <font>
      <u/>
      <sz val="11"/>
      <color theme="11"/>
      <name val="Calibri"/>
      <family val="2"/>
      <scheme val="minor"/>
    </font>
    <font>
      <b/>
      <sz val="16"/>
      <color rgb="FFFFFFFF"/>
      <name val="Calibri"/>
      <family val="2"/>
      <scheme val="minor"/>
    </font>
    <font>
      <b/>
      <sz val="14"/>
      <color rgb="FF50A4DA"/>
      <name val="Calibri (Corps)"/>
    </font>
    <font>
      <sz val="14"/>
      <color rgb="FF50A4DA"/>
      <name val="Calibri (Corps)"/>
    </font>
    <font>
      <b/>
      <i/>
      <sz val="14"/>
      <color rgb="FF4C505A"/>
      <name val="Calibri"/>
      <family val="2"/>
      <scheme val="minor"/>
    </font>
    <font>
      <i/>
      <sz val="12"/>
      <color theme="1"/>
      <name val="Calibri"/>
      <family val="2"/>
      <scheme val="minor"/>
    </font>
    <font>
      <sz val="14"/>
      <color theme="1"/>
      <name val="Calibri (Corps)"/>
    </font>
  </fonts>
  <fills count="14">
    <fill>
      <patternFill patternType="none"/>
    </fill>
    <fill>
      <patternFill patternType="gray125"/>
    </fill>
    <fill>
      <patternFill patternType="solid">
        <fgColor rgb="FFDAECFA"/>
        <bgColor indexed="64"/>
      </patternFill>
    </fill>
    <fill>
      <patternFill patternType="solid">
        <fgColor rgb="FFEAF1F3"/>
        <bgColor indexed="64"/>
      </patternFill>
    </fill>
    <fill>
      <patternFill patternType="solid">
        <fgColor rgb="FFF0F3F5"/>
        <bgColor indexed="64"/>
      </patternFill>
    </fill>
    <fill>
      <patternFill patternType="solid">
        <fgColor rgb="FFD2DCDF"/>
        <bgColor indexed="64"/>
      </patternFill>
    </fill>
    <fill>
      <patternFill patternType="solid">
        <fgColor rgb="FF50A4DA"/>
        <bgColor indexed="64"/>
      </patternFill>
    </fill>
    <fill>
      <patternFill patternType="solid">
        <fgColor rgb="FFACD2F2"/>
        <bgColor indexed="64"/>
      </patternFill>
    </fill>
    <fill>
      <patternFill patternType="solid">
        <fgColor theme="0"/>
        <bgColor indexed="64"/>
      </patternFill>
    </fill>
    <fill>
      <patternFill patternType="solid">
        <fgColor rgb="FFF69822"/>
        <bgColor indexed="64"/>
      </patternFill>
    </fill>
    <fill>
      <patternFill patternType="solid">
        <fgColor rgb="FFF79821"/>
        <bgColor indexed="64"/>
      </patternFill>
    </fill>
    <fill>
      <patternFill patternType="solid">
        <fgColor rgb="FF7DC955"/>
        <bgColor indexed="64"/>
      </patternFill>
    </fill>
    <fill>
      <patternFill patternType="solid">
        <fgColor rgb="FFF0F3F5"/>
        <bgColor rgb="FF000000"/>
      </patternFill>
    </fill>
    <fill>
      <patternFill patternType="solid">
        <fgColor rgb="FFEAF2F3"/>
        <bgColor indexed="64"/>
      </patternFill>
    </fill>
  </fills>
  <borders count="19">
    <border>
      <left/>
      <right/>
      <top/>
      <bottom/>
      <diagonal/>
    </border>
    <border>
      <left/>
      <right style="thin">
        <color rgb="FF50A4DA"/>
      </right>
      <top/>
      <bottom/>
      <diagonal/>
    </border>
    <border>
      <left style="thin">
        <color rgb="FF50A4DA"/>
      </left>
      <right/>
      <top/>
      <bottom style="thin">
        <color rgb="FF50A4DA"/>
      </bottom>
      <diagonal/>
    </border>
    <border>
      <left/>
      <right/>
      <top/>
      <bottom style="thin">
        <color rgb="FF50A4DA"/>
      </bottom>
      <diagonal/>
    </border>
    <border>
      <left/>
      <right style="thin">
        <color rgb="FF50A4DA"/>
      </right>
      <top/>
      <bottom style="thin">
        <color rgb="FF50A4DA"/>
      </bottom>
      <diagonal/>
    </border>
    <border>
      <left style="thin">
        <color rgb="FF50A4DA"/>
      </left>
      <right style="thin">
        <color rgb="FF50A4DA"/>
      </right>
      <top/>
      <bottom style="thin">
        <color rgb="FF50A4DA"/>
      </bottom>
      <diagonal/>
    </border>
    <border>
      <left/>
      <right/>
      <top style="thin">
        <color rgb="FF50A4DA"/>
      </top>
      <bottom/>
      <diagonal/>
    </border>
    <border>
      <left style="thin">
        <color rgb="FF50A4DA"/>
      </left>
      <right/>
      <top style="thin">
        <color rgb="FF50A4DA"/>
      </top>
      <bottom/>
      <diagonal/>
    </border>
    <border>
      <left style="thin">
        <color rgb="FF50A4DA"/>
      </left>
      <right/>
      <top/>
      <bottom/>
      <diagonal/>
    </border>
    <border>
      <left style="thin">
        <color rgb="FF50A4DA"/>
      </left>
      <right style="thin">
        <color rgb="FF50A4DA"/>
      </right>
      <top style="thin">
        <color rgb="FF50A4DA"/>
      </top>
      <bottom style="thin">
        <color rgb="FF50A4DA"/>
      </bottom>
      <diagonal/>
    </border>
    <border>
      <left/>
      <right style="thin">
        <color rgb="FF8C95A4"/>
      </right>
      <top/>
      <bottom/>
      <diagonal/>
    </border>
    <border>
      <left style="thin">
        <color rgb="FF8C95A4"/>
      </left>
      <right/>
      <top/>
      <bottom style="thin">
        <color rgb="FF8C95A4"/>
      </bottom>
      <diagonal/>
    </border>
    <border>
      <left/>
      <right/>
      <top/>
      <bottom style="thin">
        <color rgb="FF8C95A4"/>
      </bottom>
      <diagonal/>
    </border>
    <border>
      <left style="thin">
        <color rgb="FF8C95A4"/>
      </left>
      <right/>
      <top/>
      <bottom/>
      <diagonal/>
    </border>
    <border>
      <left/>
      <right style="thin">
        <color rgb="FF8C95A4"/>
      </right>
      <top/>
      <bottom style="thin">
        <color rgb="FF8C95A4"/>
      </bottom>
      <diagonal/>
    </border>
    <border>
      <left/>
      <right style="thin">
        <color rgb="FF8C95A4"/>
      </right>
      <top style="thin">
        <color rgb="FF8C95A4"/>
      </top>
      <bottom/>
      <diagonal/>
    </border>
    <border>
      <left style="thin">
        <color rgb="FF8C95A4"/>
      </left>
      <right style="thin">
        <color rgb="FF8C95A4"/>
      </right>
      <top style="thin">
        <color rgb="FF8C95A4"/>
      </top>
      <bottom/>
      <diagonal/>
    </border>
    <border>
      <left style="thin">
        <color rgb="FF8C95A4"/>
      </left>
      <right/>
      <top style="thin">
        <color rgb="FF8C95A4"/>
      </top>
      <bottom/>
      <diagonal/>
    </border>
    <border>
      <left style="thin">
        <color rgb="FF8C95A4"/>
      </left>
      <right style="thin">
        <color rgb="FF8C95A4"/>
      </right>
      <top style="thin">
        <color rgb="FF8C95A4"/>
      </top>
      <bottom style="thin">
        <color rgb="FF8C95A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122">
    <xf numFmtId="0" fontId="0" fillId="0" borderId="0" xfId="0"/>
    <xf numFmtId="0" fontId="1" fillId="0" borderId="0" xfId="0" applyFont="1"/>
    <xf numFmtId="0" fontId="1" fillId="4" borderId="0" xfId="0" applyFont="1" applyFill="1" applyBorder="1"/>
    <xf numFmtId="0" fontId="0" fillId="4" borderId="0" xfId="0" applyFill="1" applyBorder="1"/>
    <xf numFmtId="0" fontId="0" fillId="4" borderId="0" xfId="0" applyFill="1"/>
    <xf numFmtId="0" fontId="10" fillId="4" borderId="0" xfId="0" applyFont="1" applyFill="1" applyBorder="1"/>
    <xf numFmtId="0" fontId="4" fillId="4" borderId="0" xfId="0" applyFont="1" applyFill="1" applyBorder="1"/>
    <xf numFmtId="0" fontId="2" fillId="4" borderId="0" xfId="0" applyFont="1" applyFill="1" applyBorder="1"/>
    <xf numFmtId="0" fontId="4" fillId="5" borderId="0" xfId="0" applyFont="1" applyFill="1" applyBorder="1"/>
    <xf numFmtId="0" fontId="2" fillId="5" borderId="0" xfId="0" applyFont="1" applyFill="1" applyBorder="1"/>
    <xf numFmtId="0" fontId="6" fillId="4" borderId="0" xfId="0" applyFont="1" applyFill="1" applyBorder="1" applyAlignment="1">
      <alignment horizontal="left" vertical="center"/>
    </xf>
    <xf numFmtId="0" fontId="11" fillId="4" borderId="0" xfId="0" applyFont="1" applyFill="1" applyBorder="1" applyAlignment="1">
      <alignment horizontal="left" vertical="center"/>
    </xf>
    <xf numFmtId="0" fontId="4" fillId="4" borderId="0" xfId="0" applyFont="1" applyFill="1"/>
    <xf numFmtId="0" fontId="0" fillId="4" borderId="0" xfId="0" applyFont="1" applyFill="1"/>
    <xf numFmtId="0" fontId="2" fillId="4" borderId="0" xfId="0" applyFont="1" applyFill="1" applyBorder="1" applyAlignment="1"/>
    <xf numFmtId="0" fontId="2" fillId="4" borderId="0" xfId="0" applyFont="1" applyFill="1" applyAlignment="1">
      <alignment horizontal="center"/>
    </xf>
    <xf numFmtId="0" fontId="2" fillId="4" borderId="0" xfId="0" applyFont="1" applyFill="1" applyAlignment="1"/>
    <xf numFmtId="6" fontId="4" fillId="4" borderId="0" xfId="0" applyNumberFormat="1" applyFont="1" applyFill="1" applyBorder="1"/>
    <xf numFmtId="6" fontId="4" fillId="4" borderId="0" xfId="0" applyNumberFormat="1" applyFont="1" applyFill="1"/>
    <xf numFmtId="0" fontId="2" fillId="4" borderId="0" xfId="0" applyFont="1" applyFill="1" applyBorder="1" applyAlignment="1">
      <alignment horizontal="left"/>
    </xf>
    <xf numFmtId="0" fontId="4" fillId="4" borderId="0" xfId="0" applyNumberFormat="1" applyFont="1" applyFill="1" applyBorder="1" applyAlignment="1">
      <alignment horizontal="center"/>
    </xf>
    <xf numFmtId="0" fontId="4" fillId="4" borderId="0" xfId="0" applyFont="1" applyFill="1" applyAlignment="1">
      <alignment horizontal="justify" vertical="center"/>
    </xf>
    <xf numFmtId="0" fontId="2" fillId="4" borderId="0" xfId="0" applyFont="1" applyFill="1" applyBorder="1" applyAlignment="1">
      <alignment horizontal="center"/>
    </xf>
    <xf numFmtId="0" fontId="4" fillId="4" borderId="0" xfId="0" applyFont="1" applyFill="1" applyBorder="1" applyAlignment="1">
      <alignment horizontal="right"/>
    </xf>
    <xf numFmtId="0" fontId="4" fillId="4" borderId="0" xfId="0" applyFont="1" applyFill="1" applyAlignment="1">
      <alignment horizontal="right"/>
    </xf>
    <xf numFmtId="2" fontId="4" fillId="4" borderId="0" xfId="0" applyNumberFormat="1" applyFont="1" applyFill="1"/>
    <xf numFmtId="0" fontId="2" fillId="5" borderId="0" xfId="0" applyFont="1" applyFill="1" applyBorder="1" applyAlignment="1">
      <alignment vertical="center"/>
    </xf>
    <xf numFmtId="0" fontId="4" fillId="7" borderId="0" xfId="0" applyFont="1" applyFill="1" applyBorder="1" applyAlignment="1">
      <alignment vertical="center"/>
    </xf>
    <xf numFmtId="0" fontId="4" fillId="7" borderId="0" xfId="0" applyFont="1" applyFill="1" applyBorder="1"/>
    <xf numFmtId="6" fontId="13" fillId="4" borderId="0" xfId="0" applyNumberFormat="1" applyFont="1" applyFill="1" applyBorder="1"/>
    <xf numFmtId="0" fontId="13" fillId="4" borderId="0" xfId="0" applyFont="1" applyFill="1" applyBorder="1"/>
    <xf numFmtId="0" fontId="4" fillId="8" borderId="0" xfId="0" applyFont="1" applyFill="1" applyBorder="1"/>
    <xf numFmtId="0" fontId="4" fillId="8" borderId="0" xfId="0" applyFont="1" applyFill="1"/>
    <xf numFmtId="0" fontId="4" fillId="4" borderId="7" xfId="0" applyFont="1" applyFill="1" applyBorder="1"/>
    <xf numFmtId="0" fontId="4" fillId="4" borderId="8" xfId="0" applyFont="1" applyFill="1" applyBorder="1"/>
    <xf numFmtId="0" fontId="8" fillId="4" borderId="0" xfId="0" applyFont="1" applyFill="1" applyBorder="1"/>
    <xf numFmtId="0" fontId="8" fillId="8" borderId="0" xfId="0" applyFont="1" applyFill="1" applyBorder="1"/>
    <xf numFmtId="0" fontId="3" fillId="4" borderId="0" xfId="0" applyFont="1" applyFill="1" applyBorder="1" applyAlignment="1"/>
    <xf numFmtId="0" fontId="3" fillId="4" borderId="0" xfId="0" applyFont="1" applyFill="1" applyAlignment="1">
      <alignment horizontal="center"/>
    </xf>
    <xf numFmtId="0" fontId="6" fillId="8" borderId="0" xfId="0" applyFont="1" applyFill="1" applyBorder="1" applyAlignment="1">
      <alignment horizontal="center" vertical="center"/>
    </xf>
    <xf numFmtId="0" fontId="5" fillId="8" borderId="0" xfId="0" applyFont="1" applyFill="1" applyBorder="1"/>
    <xf numFmtId="0" fontId="3" fillId="2" borderId="3" xfId="0" applyFont="1" applyFill="1" applyBorder="1" applyAlignment="1">
      <alignment horizontal="center"/>
    </xf>
    <xf numFmtId="0" fontId="7" fillId="4" borderId="0" xfId="0" applyFont="1" applyFill="1" applyBorder="1" applyAlignment="1">
      <alignment horizontal="center" vertical="center"/>
    </xf>
    <xf numFmtId="0" fontId="2" fillId="5" borderId="0" xfId="0" applyFont="1" applyFill="1" applyBorder="1" applyAlignment="1">
      <alignment horizontal="left" vertical="center"/>
    </xf>
    <xf numFmtId="6" fontId="16" fillId="8" borderId="11" xfId="0" applyNumberFormat="1" applyFont="1" applyFill="1" applyBorder="1" applyAlignment="1">
      <alignment horizontal="center"/>
    </xf>
    <xf numFmtId="0" fontId="16" fillId="8" borderId="17" xfId="0" applyNumberFormat="1" applyFont="1" applyFill="1" applyBorder="1" applyAlignment="1">
      <alignment horizontal="center"/>
    </xf>
    <xf numFmtId="0" fontId="16" fillId="8" borderId="0" xfId="0" applyFont="1" applyFill="1" applyBorder="1"/>
    <xf numFmtId="6" fontId="16" fillId="8" borderId="0" xfId="0" applyNumberFormat="1" applyFont="1" applyFill="1" applyBorder="1"/>
    <xf numFmtId="0" fontId="4" fillId="8" borderId="13" xfId="0" applyFont="1" applyFill="1" applyBorder="1"/>
    <xf numFmtId="0" fontId="3" fillId="5" borderId="12" xfId="0" applyFont="1" applyFill="1" applyBorder="1" applyAlignment="1">
      <alignment horizontal="center" vertical="center"/>
    </xf>
    <xf numFmtId="0" fontId="16" fillId="4" borderId="0" xfId="0" applyFont="1" applyFill="1" applyAlignment="1"/>
    <xf numFmtId="0" fontId="7" fillId="4" borderId="0" xfId="0" applyFont="1" applyFill="1" applyBorder="1" applyAlignment="1">
      <alignment vertical="center" wrapText="1"/>
    </xf>
    <xf numFmtId="0" fontId="3" fillId="8" borderId="0" xfId="0" applyFont="1" applyFill="1" applyBorder="1" applyAlignment="1">
      <alignment horizontal="center"/>
    </xf>
    <xf numFmtId="0" fontId="3" fillId="8" borderId="0" xfId="0" applyFont="1" applyFill="1" applyBorder="1" applyAlignment="1">
      <alignment horizontal="center" vertical="center"/>
    </xf>
    <xf numFmtId="0" fontId="2" fillId="4" borderId="0" xfId="0" applyFont="1" applyFill="1" applyBorder="1" applyAlignment="1">
      <alignment horizontal="center" vertical="center"/>
    </xf>
    <xf numFmtId="0" fontId="20" fillId="12" borderId="0" xfId="0" applyFont="1" applyFill="1" applyAlignment="1">
      <alignment horizontal="left" vertical="center"/>
    </xf>
    <xf numFmtId="0" fontId="9" fillId="4" borderId="0" xfId="0" applyFont="1" applyFill="1" applyAlignment="1">
      <alignment horizontal="left" vertical="center"/>
    </xf>
    <xf numFmtId="0" fontId="4" fillId="13" borderId="0" xfId="0" applyFont="1" applyFill="1"/>
    <xf numFmtId="0" fontId="13" fillId="8" borderId="6" xfId="0" applyNumberFormat="1" applyFont="1" applyFill="1" applyBorder="1" applyAlignment="1" applyProtection="1">
      <alignment horizontal="center"/>
      <protection locked="0"/>
    </xf>
    <xf numFmtId="6" fontId="13" fillId="8" borderId="3" xfId="0" applyNumberFormat="1" applyFont="1" applyFill="1" applyBorder="1" applyAlignment="1" applyProtection="1">
      <alignment horizontal="center"/>
      <protection locked="0"/>
    </xf>
    <xf numFmtId="0" fontId="0" fillId="8" borderId="0" xfId="0" applyFill="1" applyBorder="1"/>
    <xf numFmtId="0" fontId="0" fillId="8" borderId="0" xfId="0" applyFill="1"/>
    <xf numFmtId="0" fontId="1" fillId="8" borderId="0" xfId="0" applyFont="1" applyFill="1"/>
    <xf numFmtId="0" fontId="4" fillId="4" borderId="0" xfId="0" applyFont="1" applyFill="1" applyAlignment="1">
      <alignment vertical="center"/>
    </xf>
    <xf numFmtId="0" fontId="4" fillId="8" borderId="9" xfId="0" applyFont="1" applyFill="1" applyBorder="1" applyAlignment="1" applyProtection="1">
      <alignment horizontal="left" vertical="center" wrapText="1"/>
      <protection locked="0"/>
    </xf>
    <xf numFmtId="0" fontId="0" fillId="4" borderId="0" xfId="0" applyFont="1" applyFill="1" applyAlignment="1">
      <alignment vertical="center"/>
    </xf>
    <xf numFmtId="0" fontId="0" fillId="0" borderId="0" xfId="0" applyAlignment="1">
      <alignment vertical="center"/>
    </xf>
    <xf numFmtId="0" fontId="4" fillId="8" borderId="9" xfId="0" applyFont="1" applyFill="1" applyBorder="1" applyAlignment="1" applyProtection="1">
      <alignment vertical="center" wrapText="1"/>
      <protection locked="0"/>
    </xf>
    <xf numFmtId="0" fontId="4" fillId="5" borderId="0" xfId="0" applyFont="1" applyFill="1" applyBorder="1" applyAlignment="1">
      <alignment vertical="center"/>
    </xf>
    <xf numFmtId="0" fontId="4" fillId="8" borderId="18" xfId="0" applyFont="1" applyFill="1" applyBorder="1" applyAlignment="1">
      <alignment horizontal="left" vertical="center" wrapText="1"/>
    </xf>
    <xf numFmtId="0" fontId="0" fillId="4" borderId="0" xfId="0" applyFill="1" applyAlignment="1">
      <alignment vertical="center"/>
    </xf>
    <xf numFmtId="0" fontId="4" fillId="8" borderId="18" xfId="0" applyFont="1" applyFill="1" applyBorder="1" applyAlignment="1">
      <alignment vertical="center" wrapText="1"/>
    </xf>
    <xf numFmtId="1" fontId="13" fillId="4" borderId="0" xfId="0" applyNumberFormat="1" applyFont="1" applyFill="1" applyBorder="1"/>
    <xf numFmtId="0" fontId="4" fillId="4" borderId="0" xfId="0" applyFont="1" applyFill="1" applyBorder="1" applyAlignment="1">
      <alignment horizontal="center"/>
    </xf>
    <xf numFmtId="1" fontId="16" fillId="8" borderId="0" xfId="0" applyNumberFormat="1" applyFont="1" applyFill="1" applyBorder="1"/>
    <xf numFmtId="0" fontId="4" fillId="8" borderId="0" xfId="0" applyFont="1" applyFill="1" applyBorder="1" applyAlignment="1">
      <alignment horizontal="center"/>
    </xf>
    <xf numFmtId="0" fontId="4" fillId="4" borderId="0" xfId="0" applyFont="1" applyFill="1" applyAlignment="1"/>
    <xf numFmtId="0" fontId="5" fillId="8" borderId="0" xfId="0" applyFont="1" applyFill="1" applyBorder="1" applyAlignment="1">
      <alignment wrapText="1"/>
    </xf>
    <xf numFmtId="0" fontId="4" fillId="8" borderId="0" xfId="0" quotePrefix="1" applyFont="1" applyFill="1" applyBorder="1"/>
    <xf numFmtId="0" fontId="6" fillId="6" borderId="0" xfId="0" applyFont="1" applyFill="1" applyBorder="1" applyAlignment="1">
      <alignment horizontal="center" vertical="center" wrapText="1"/>
    </xf>
    <xf numFmtId="0" fontId="12" fillId="4" borderId="0" xfId="0" applyFont="1" applyFill="1" applyBorder="1" applyAlignment="1">
      <alignment horizontal="left" wrapText="1"/>
    </xf>
    <xf numFmtId="0" fontId="14" fillId="5" borderId="0" xfId="0" applyFont="1" applyFill="1" applyBorder="1" applyAlignment="1">
      <alignment vertical="center"/>
    </xf>
    <xf numFmtId="0" fontId="10" fillId="4" borderId="0" xfId="0" applyFont="1" applyFill="1" applyBorder="1" applyAlignment="1">
      <alignment horizontal="left"/>
    </xf>
    <xf numFmtId="0" fontId="4" fillId="4" borderId="0" xfId="0" applyFont="1" applyFill="1" applyBorder="1" applyAlignment="1">
      <alignment vertical="center" wrapText="1"/>
    </xf>
    <xf numFmtId="0" fontId="15" fillId="9" borderId="0" xfId="0" applyFont="1" applyFill="1" applyBorder="1" applyAlignment="1">
      <alignment horizontal="center" vertical="center"/>
    </xf>
    <xf numFmtId="0" fontId="2" fillId="4" borderId="0" xfId="0" applyFont="1" applyFill="1" applyBorder="1"/>
    <xf numFmtId="0" fontId="4" fillId="4" borderId="0" xfId="0" applyFont="1" applyFill="1" applyBorder="1" applyAlignment="1">
      <alignment wrapText="1"/>
    </xf>
    <xf numFmtId="0" fontId="11" fillId="6" borderId="0" xfId="0" applyFont="1" applyFill="1" applyBorder="1" applyAlignment="1">
      <alignment vertical="center"/>
    </xf>
    <xf numFmtId="0" fontId="4" fillId="4" borderId="0" xfId="0" quotePrefix="1" applyFont="1" applyFill="1" applyBorder="1"/>
    <xf numFmtId="0" fontId="4" fillId="4" borderId="0" xfId="0" applyFont="1" applyFill="1" applyBorder="1"/>
    <xf numFmtId="0" fontId="6" fillId="6" borderId="0" xfId="0" applyFont="1" applyFill="1" applyBorder="1" applyAlignment="1">
      <alignment horizontal="center" vertical="center"/>
    </xf>
    <xf numFmtId="0" fontId="2" fillId="2" borderId="0" xfId="0" applyFont="1" applyFill="1" applyBorder="1" applyAlignment="1">
      <alignment horizontal="left"/>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3" xfId="0" applyFont="1" applyFill="1" applyBorder="1" applyAlignment="1">
      <alignment horizontal="left"/>
    </xf>
    <xf numFmtId="0" fontId="7" fillId="7" borderId="0" xfId="0" applyFont="1" applyFill="1" applyBorder="1" applyAlignment="1">
      <alignment horizontal="center" vertical="center"/>
    </xf>
    <xf numFmtId="0" fontId="7" fillId="7" borderId="1" xfId="0" applyFont="1" applyFill="1" applyBorder="1" applyAlignment="1">
      <alignment horizontal="center" vertical="center"/>
    </xf>
    <xf numFmtId="0" fontId="8" fillId="8"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9" borderId="0" xfId="0" applyFont="1" applyFill="1" applyBorder="1" applyAlignment="1">
      <alignment horizontal="left" vertical="center"/>
    </xf>
    <xf numFmtId="0" fontId="23" fillId="4" borderId="0" xfId="0" applyFont="1" applyFill="1" applyBorder="1" applyAlignment="1">
      <alignment horizontal="left" wrapText="1"/>
    </xf>
    <xf numFmtId="0" fontId="2" fillId="7" borderId="0" xfId="0" applyFont="1" applyFill="1" applyBorder="1" applyAlignment="1">
      <alignment vertical="center" wrapText="1"/>
    </xf>
    <xf numFmtId="0" fontId="7" fillId="9" borderId="0" xfId="0" applyFont="1" applyFill="1" applyBorder="1" applyAlignment="1">
      <alignment horizontal="left" vertical="center" wrapText="1"/>
    </xf>
    <xf numFmtId="0" fontId="7" fillId="10" borderId="0" xfId="0" applyFont="1" applyFill="1" applyBorder="1" applyAlignment="1">
      <alignment horizontal="left" vertical="center"/>
    </xf>
    <xf numFmtId="0" fontId="24" fillId="4" borderId="0" xfId="0" applyFont="1" applyFill="1" applyBorder="1" applyAlignment="1">
      <alignment horizontal="left"/>
    </xf>
    <xf numFmtId="0" fontId="2" fillId="7" borderId="0" xfId="0" applyFont="1" applyFill="1" applyBorder="1" applyAlignment="1">
      <alignment horizontal="left" vertical="center" wrapText="1"/>
    </xf>
    <xf numFmtId="0" fontId="2" fillId="7" borderId="0" xfId="0" applyFont="1" applyFill="1" applyBorder="1" applyAlignment="1">
      <alignment horizontal="left" vertical="center"/>
    </xf>
    <xf numFmtId="0" fontId="2" fillId="7" borderId="0" xfId="0" applyFont="1" applyFill="1" applyBorder="1" applyAlignment="1">
      <alignment vertical="center"/>
    </xf>
    <xf numFmtId="0" fontId="2" fillId="5" borderId="0" xfId="0" applyFont="1" applyFill="1" applyBorder="1" applyAlignment="1">
      <alignment vertical="center" wrapText="1"/>
    </xf>
    <xf numFmtId="0" fontId="2" fillId="5" borderId="10" xfId="0" applyFont="1" applyFill="1" applyBorder="1" applyAlignment="1">
      <alignment horizontal="center" vertic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2" xfId="0" applyFont="1" applyFill="1" applyBorder="1" applyAlignment="1">
      <alignment horizontal="left"/>
    </xf>
    <xf numFmtId="0" fontId="2" fillId="3" borderId="14" xfId="0" applyFont="1" applyFill="1" applyBorder="1" applyAlignment="1">
      <alignment horizontal="left"/>
    </xf>
    <xf numFmtId="0" fontId="9" fillId="11" borderId="0" xfId="0" applyFont="1" applyFill="1" applyAlignment="1">
      <alignment horizontal="left" vertical="center"/>
    </xf>
    <xf numFmtId="0" fontId="9" fillId="11" borderId="0" xfId="0" applyFont="1" applyFill="1" applyBorder="1" applyAlignment="1">
      <alignment horizontal="left" vertical="center"/>
    </xf>
    <xf numFmtId="0" fontId="4" fillId="8" borderId="0" xfId="0" quotePrefix="1" applyFont="1" applyFill="1" applyBorder="1" applyAlignment="1">
      <alignment horizontal="left" wrapText="1"/>
    </xf>
    <xf numFmtId="0" fontId="2" fillId="5" borderId="0" xfId="0" applyFont="1" applyFill="1" applyBorder="1" applyAlignment="1">
      <alignment horizontal="left" vertical="center" wrapText="1"/>
    </xf>
  </cellXfs>
  <cellStyles count="3">
    <cellStyle name="Lien hypertexte" xfId="1" builtinId="8" hidden="1"/>
    <cellStyle name="Lien hypertexte visité" xfId="2" builtinId="9" hidden="1"/>
    <cellStyle name="Normal" xfId="0" builtinId="0"/>
  </cellStyles>
  <dxfs count="0"/>
  <tableStyles count="0" defaultTableStyle="TableStyleMedium2" defaultPivotStyle="PivotStyleLight16"/>
  <colors>
    <mruColors>
      <color rgb="FFF0F3F5"/>
      <color rgb="FF8C95A4"/>
      <color rgb="FFD2DCDF"/>
      <color rgb="FF50A4DA"/>
      <color rgb="FFEAF2F3"/>
      <color rgb="FF7DC955"/>
      <color rgb="FFEAF1F3"/>
      <color rgb="FFF79821"/>
      <color rgb="FFF69822"/>
      <color rgb="FFEF952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iff"/><Relationship Id="rId4" Type="http://schemas.openxmlformats.org/officeDocument/2006/relationships/image" Target="../media/image1.png"/><Relationship Id="rId1" Type="http://schemas.openxmlformats.org/officeDocument/2006/relationships/image" Target="../media/image2.png"/><Relationship Id="rId2"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207848</xdr:colOff>
      <xdr:row>1</xdr:row>
      <xdr:rowOff>79756</xdr:rowOff>
    </xdr:from>
    <xdr:to>
      <xdr:col>2</xdr:col>
      <xdr:colOff>609600</xdr:colOff>
      <xdr:row>1</xdr:row>
      <xdr:rowOff>440857</xdr:rowOff>
    </xdr:to>
    <xdr:pic>
      <xdr:nvPicPr>
        <xdr:cNvPr id="2" name="Image 1"/>
        <xdr:cNvPicPr>
          <a:picLocks noChangeAspect="1"/>
        </xdr:cNvPicPr>
      </xdr:nvPicPr>
      <xdr:blipFill>
        <a:blip xmlns:r="http://schemas.openxmlformats.org/officeDocument/2006/relationships" r:embed="rId1"/>
        <a:stretch>
          <a:fillRect/>
        </a:stretch>
      </xdr:blipFill>
      <xdr:spPr>
        <a:xfrm>
          <a:off x="207848" y="524256"/>
          <a:ext cx="2052752" cy="361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1041400</xdr:colOff>
      <xdr:row>10</xdr:row>
      <xdr:rowOff>53411</xdr:rowOff>
    </xdr:from>
    <xdr:to>
      <xdr:col>13</xdr:col>
      <xdr:colOff>2819400</xdr:colOff>
      <xdr:row>19</xdr:row>
      <xdr:rowOff>101721</xdr:rowOff>
    </xdr:to>
    <xdr:pic>
      <xdr:nvPicPr>
        <xdr:cNvPr id="5"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3000" y="2034611"/>
          <a:ext cx="1778000" cy="2143688"/>
        </a:xfrm>
        <a:prstGeom prst="rect">
          <a:avLst/>
        </a:prstGeom>
      </xdr:spPr>
    </xdr:pic>
    <xdr:clientData/>
  </xdr:twoCellAnchor>
  <xdr:twoCellAnchor editAs="oneCell">
    <xdr:from>
      <xdr:col>13</xdr:col>
      <xdr:colOff>3860800</xdr:colOff>
      <xdr:row>10</xdr:row>
      <xdr:rowOff>52938</xdr:rowOff>
    </xdr:from>
    <xdr:to>
      <xdr:col>13</xdr:col>
      <xdr:colOff>5727700</xdr:colOff>
      <xdr:row>19</xdr:row>
      <xdr:rowOff>101722</xdr:rowOff>
    </xdr:to>
    <xdr:pic>
      <xdr:nvPicPr>
        <xdr:cNvPr id="6" name="Imag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11100" y="1996038"/>
          <a:ext cx="1866900" cy="2144162"/>
        </a:xfrm>
        <a:prstGeom prst="rect">
          <a:avLst/>
        </a:prstGeom>
      </xdr:spPr>
    </xdr:pic>
    <xdr:clientData/>
  </xdr:twoCellAnchor>
  <xdr:twoCellAnchor editAs="oneCell">
    <xdr:from>
      <xdr:col>13</xdr:col>
      <xdr:colOff>1511300</xdr:colOff>
      <xdr:row>10</xdr:row>
      <xdr:rowOff>152400</xdr:rowOff>
    </xdr:from>
    <xdr:to>
      <xdr:col>13</xdr:col>
      <xdr:colOff>2298700</xdr:colOff>
      <xdr:row>14</xdr:row>
      <xdr:rowOff>139405</xdr:rowOff>
    </xdr:to>
    <xdr:pic>
      <xdr:nvPicPr>
        <xdr:cNvPr id="7" name="Image 6"/>
        <xdr:cNvPicPr>
          <a:picLocks noChangeAspect="1"/>
        </xdr:cNvPicPr>
      </xdr:nvPicPr>
      <xdr:blipFill>
        <a:blip xmlns:r="http://schemas.openxmlformats.org/officeDocument/2006/relationships" r:embed="rId3"/>
        <a:stretch>
          <a:fillRect/>
        </a:stretch>
      </xdr:blipFill>
      <xdr:spPr>
        <a:xfrm>
          <a:off x="10502900" y="2133600"/>
          <a:ext cx="787400" cy="952205"/>
        </a:xfrm>
        <a:prstGeom prst="rect">
          <a:avLst/>
        </a:prstGeom>
      </xdr:spPr>
    </xdr:pic>
    <xdr:clientData/>
  </xdr:twoCellAnchor>
  <xdr:twoCellAnchor editAs="oneCell">
    <xdr:from>
      <xdr:col>1</xdr:col>
      <xdr:colOff>68352</xdr:colOff>
      <xdr:row>1</xdr:row>
      <xdr:rowOff>61776</xdr:rowOff>
    </xdr:from>
    <xdr:to>
      <xdr:col>2</xdr:col>
      <xdr:colOff>1753273</xdr:colOff>
      <xdr:row>1</xdr:row>
      <xdr:rowOff>425391</xdr:rowOff>
    </xdr:to>
    <xdr:pic>
      <xdr:nvPicPr>
        <xdr:cNvPr id="8" name="Image 7"/>
        <xdr:cNvPicPr>
          <a:picLocks noChangeAspect="1"/>
        </xdr:cNvPicPr>
      </xdr:nvPicPr>
      <xdr:blipFill>
        <a:blip xmlns:r="http://schemas.openxmlformats.org/officeDocument/2006/relationships" r:embed="rId4"/>
        <a:stretch>
          <a:fillRect/>
        </a:stretch>
      </xdr:blipFill>
      <xdr:spPr>
        <a:xfrm>
          <a:off x="495432" y="297794"/>
          <a:ext cx="2067045" cy="363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369454</xdr:colOff>
      <xdr:row>1</xdr:row>
      <xdr:rowOff>92364</xdr:rowOff>
    </xdr:from>
    <xdr:to>
      <xdr:col>2</xdr:col>
      <xdr:colOff>1628317</xdr:colOff>
      <xdr:row>1</xdr:row>
      <xdr:rowOff>455979</xdr:rowOff>
    </xdr:to>
    <xdr:pic>
      <xdr:nvPicPr>
        <xdr:cNvPr id="4" name="Image 3"/>
        <xdr:cNvPicPr>
          <a:picLocks noChangeAspect="1"/>
        </xdr:cNvPicPr>
      </xdr:nvPicPr>
      <xdr:blipFill>
        <a:blip xmlns:r="http://schemas.openxmlformats.org/officeDocument/2006/relationships" r:embed="rId1"/>
        <a:stretch>
          <a:fillRect/>
        </a:stretch>
      </xdr:blipFill>
      <xdr:spPr>
        <a:xfrm>
          <a:off x="369454" y="334819"/>
          <a:ext cx="2067045" cy="3636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427181</xdr:colOff>
      <xdr:row>1</xdr:row>
      <xdr:rowOff>92363</xdr:rowOff>
    </xdr:from>
    <xdr:to>
      <xdr:col>2</xdr:col>
      <xdr:colOff>1662953</xdr:colOff>
      <xdr:row>1</xdr:row>
      <xdr:rowOff>455978</xdr:rowOff>
    </xdr:to>
    <xdr:pic>
      <xdr:nvPicPr>
        <xdr:cNvPr id="5" name="Image 4"/>
        <xdr:cNvPicPr>
          <a:picLocks noChangeAspect="1"/>
        </xdr:cNvPicPr>
      </xdr:nvPicPr>
      <xdr:blipFill>
        <a:blip xmlns:r="http://schemas.openxmlformats.org/officeDocument/2006/relationships" r:embed="rId1"/>
        <a:stretch>
          <a:fillRect/>
        </a:stretch>
      </xdr:blipFill>
      <xdr:spPr>
        <a:xfrm>
          <a:off x="427181" y="334818"/>
          <a:ext cx="2067045" cy="36361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tabSelected="1" workbookViewId="0">
      <selection activeCell="D16" sqref="D16:N16"/>
    </sheetView>
  </sheetViews>
  <sheetFormatPr baseColWidth="10" defaultRowHeight="15" x14ac:dyDescent="0.2"/>
  <cols>
    <col min="1" max="1" width="10.83203125" customWidth="1"/>
    <col min="5" max="5" width="10.83203125" customWidth="1"/>
    <col min="12" max="12" width="44.5" customWidth="1"/>
    <col min="13" max="13" width="10.83203125" customWidth="1"/>
  </cols>
  <sheetData>
    <row r="1" spans="1:17" ht="35" customHeight="1" x14ac:dyDescent="0.2">
      <c r="A1" s="2"/>
      <c r="B1" s="3"/>
      <c r="C1" s="3"/>
      <c r="D1" s="3"/>
      <c r="E1" s="3"/>
      <c r="F1" s="3"/>
      <c r="G1" s="3"/>
      <c r="H1" s="3"/>
      <c r="I1" s="3"/>
      <c r="J1" s="3"/>
      <c r="K1" s="3"/>
      <c r="L1" s="3"/>
      <c r="M1" s="4"/>
      <c r="N1" s="4"/>
      <c r="O1" s="4"/>
      <c r="P1" s="4"/>
      <c r="Q1" s="4"/>
    </row>
    <row r="2" spans="1:17" ht="37" customHeight="1" x14ac:dyDescent="0.2">
      <c r="A2" s="3"/>
      <c r="B2" s="4"/>
      <c r="C2" s="4"/>
      <c r="D2" s="79" t="s">
        <v>59</v>
      </c>
      <c r="E2" s="79"/>
      <c r="F2" s="79"/>
      <c r="G2" s="79"/>
      <c r="H2" s="79"/>
      <c r="I2" s="79"/>
      <c r="J2" s="79"/>
      <c r="K2" s="79"/>
      <c r="L2" s="79"/>
      <c r="M2" s="79"/>
      <c r="N2" s="79"/>
      <c r="O2" s="4"/>
      <c r="P2" s="4"/>
      <c r="Q2" s="4"/>
    </row>
    <row r="3" spans="1:17" ht="16" customHeight="1" x14ac:dyDescent="0.2">
      <c r="A3" s="3"/>
      <c r="B3" s="3"/>
      <c r="C3" s="3"/>
      <c r="D3" s="3"/>
      <c r="E3" s="3"/>
      <c r="F3" s="3"/>
      <c r="G3" s="3"/>
      <c r="H3" s="3"/>
      <c r="I3" s="3"/>
      <c r="J3" s="3"/>
      <c r="K3" s="3"/>
      <c r="L3" s="3"/>
      <c r="M3" s="4"/>
      <c r="N3" s="4"/>
      <c r="O3" s="4"/>
      <c r="P3" s="4"/>
      <c r="Q3" s="4"/>
    </row>
    <row r="4" spans="1:17" ht="46" customHeight="1" x14ac:dyDescent="0.25">
      <c r="A4" s="3"/>
      <c r="B4" s="4"/>
      <c r="C4" s="4"/>
      <c r="D4" s="80" t="s">
        <v>60</v>
      </c>
      <c r="E4" s="80"/>
      <c r="F4" s="80"/>
      <c r="G4" s="80"/>
      <c r="H4" s="80"/>
      <c r="I4" s="80"/>
      <c r="J4" s="80"/>
      <c r="K4" s="80"/>
      <c r="L4" s="80"/>
      <c r="M4" s="80"/>
      <c r="N4" s="80"/>
      <c r="O4" s="4"/>
      <c r="P4" s="4"/>
      <c r="Q4" s="4"/>
    </row>
    <row r="5" spans="1:17" ht="16" customHeight="1" x14ac:dyDescent="0.2">
      <c r="A5" s="3"/>
      <c r="B5" s="4"/>
      <c r="C5" s="4"/>
      <c r="D5" s="3"/>
      <c r="E5" s="3"/>
      <c r="F5" s="3"/>
      <c r="G5" s="3"/>
      <c r="H5" s="3"/>
      <c r="I5" s="3"/>
      <c r="J5" s="3"/>
      <c r="K5" s="3"/>
      <c r="L5" s="3"/>
      <c r="M5" s="3"/>
      <c r="N5" s="3"/>
      <c r="O5" s="4"/>
      <c r="P5" s="4"/>
      <c r="Q5" s="4"/>
    </row>
    <row r="6" spans="1:17" ht="31" customHeight="1" x14ac:dyDescent="0.2">
      <c r="A6" s="2"/>
      <c r="B6" s="4"/>
      <c r="C6" s="4"/>
      <c r="D6" s="81" t="s">
        <v>61</v>
      </c>
      <c r="E6" s="81"/>
      <c r="F6" s="81"/>
      <c r="G6" s="81"/>
      <c r="H6" s="81"/>
      <c r="I6" s="81"/>
      <c r="J6" s="81"/>
      <c r="K6" s="81"/>
      <c r="L6" s="81"/>
      <c r="M6" s="81"/>
      <c r="N6" s="81"/>
      <c r="O6" s="4"/>
      <c r="P6" s="4"/>
      <c r="Q6" s="4"/>
    </row>
    <row r="7" spans="1:17" ht="16" customHeight="1" x14ac:dyDescent="0.2">
      <c r="A7" s="2"/>
      <c r="B7" s="4"/>
      <c r="C7" s="4"/>
      <c r="D7" s="10"/>
      <c r="E7" s="10"/>
      <c r="F7" s="10"/>
      <c r="G7" s="10"/>
      <c r="H7" s="10"/>
      <c r="I7" s="10"/>
      <c r="J7" s="10"/>
      <c r="K7" s="10"/>
      <c r="L7" s="10"/>
      <c r="M7" s="10"/>
      <c r="N7" s="10"/>
      <c r="O7" s="4"/>
      <c r="P7" s="4"/>
      <c r="Q7" s="4"/>
    </row>
    <row r="8" spans="1:17" ht="19" customHeight="1" x14ac:dyDescent="0.25">
      <c r="A8" s="3"/>
      <c r="B8" s="4"/>
      <c r="C8" s="4"/>
      <c r="D8" s="82" t="s">
        <v>62</v>
      </c>
      <c r="E8" s="82"/>
      <c r="F8" s="82"/>
      <c r="G8" s="82"/>
      <c r="H8" s="82"/>
      <c r="I8" s="82"/>
      <c r="J8" s="82"/>
      <c r="K8" s="82"/>
      <c r="L8" s="82"/>
      <c r="M8" s="82"/>
      <c r="N8" s="82"/>
      <c r="O8" s="4"/>
      <c r="P8" s="4"/>
      <c r="Q8" s="4"/>
    </row>
    <row r="9" spans="1:17" ht="19" customHeight="1" x14ac:dyDescent="0.25">
      <c r="A9" s="2"/>
      <c r="B9" s="4"/>
      <c r="C9" s="4"/>
      <c r="D9" s="5" t="s">
        <v>63</v>
      </c>
      <c r="E9" s="6"/>
      <c r="F9" s="6"/>
      <c r="G9" s="6"/>
      <c r="H9" s="6"/>
      <c r="I9" s="6"/>
      <c r="J9" s="3"/>
      <c r="K9" s="3"/>
      <c r="L9" s="3"/>
      <c r="M9" s="3"/>
      <c r="N9" s="3"/>
      <c r="O9" s="4"/>
      <c r="P9" s="4"/>
      <c r="Q9" s="4"/>
    </row>
    <row r="10" spans="1:17" ht="19" customHeight="1" x14ac:dyDescent="0.25">
      <c r="A10" s="3"/>
      <c r="B10" s="4"/>
      <c r="C10" s="4"/>
      <c r="D10" s="5" t="s">
        <v>64</v>
      </c>
      <c r="E10" s="6"/>
      <c r="F10" s="6"/>
      <c r="G10" s="6"/>
      <c r="H10" s="6"/>
      <c r="I10" s="6"/>
      <c r="J10" s="3"/>
      <c r="K10" s="3"/>
      <c r="L10" s="3"/>
      <c r="M10" s="3"/>
      <c r="N10" s="3"/>
      <c r="O10" s="4"/>
      <c r="P10" s="4"/>
      <c r="Q10" s="4"/>
    </row>
    <row r="11" spans="1:17" ht="19" customHeight="1" x14ac:dyDescent="0.25">
      <c r="A11" s="3"/>
      <c r="B11" s="4"/>
      <c r="C11" s="4"/>
      <c r="D11" s="7" t="s">
        <v>65</v>
      </c>
      <c r="E11" s="6"/>
      <c r="F11" s="6"/>
      <c r="G11" s="6"/>
      <c r="H11" s="6"/>
      <c r="I11" s="6"/>
      <c r="J11" s="3"/>
      <c r="K11" s="3"/>
      <c r="L11" s="3"/>
      <c r="M11" s="3"/>
      <c r="N11" s="3"/>
      <c r="O11" s="4"/>
      <c r="P11" s="4"/>
      <c r="Q11" s="4"/>
    </row>
    <row r="12" spans="1:17" ht="19" customHeight="1" x14ac:dyDescent="0.25">
      <c r="A12" s="3"/>
      <c r="B12" s="4"/>
      <c r="C12" s="4"/>
      <c r="D12" s="7" t="s">
        <v>66</v>
      </c>
      <c r="E12" s="3"/>
      <c r="F12" s="3"/>
      <c r="G12" s="3"/>
      <c r="H12" s="3"/>
      <c r="I12" s="3"/>
      <c r="J12" s="3"/>
      <c r="K12" s="3"/>
      <c r="L12" s="3"/>
      <c r="M12" s="3"/>
      <c r="N12" s="3"/>
      <c r="O12" s="4"/>
      <c r="P12" s="4"/>
      <c r="Q12" s="4"/>
    </row>
    <row r="13" spans="1:17" ht="16" customHeight="1" x14ac:dyDescent="0.2">
      <c r="A13" s="3"/>
      <c r="B13" s="4"/>
      <c r="C13" s="4"/>
      <c r="D13" s="3"/>
      <c r="E13" s="3"/>
      <c r="F13" s="3"/>
      <c r="G13" s="3"/>
      <c r="H13" s="3"/>
      <c r="I13" s="3"/>
      <c r="J13" s="3"/>
      <c r="K13" s="3"/>
      <c r="L13" s="3"/>
      <c r="M13" s="3"/>
      <c r="N13" s="3"/>
      <c r="O13" s="4"/>
      <c r="P13" s="4"/>
      <c r="Q13" s="4"/>
    </row>
    <row r="14" spans="1:17" ht="31" customHeight="1" x14ac:dyDescent="0.2">
      <c r="A14" s="3"/>
      <c r="B14" s="4"/>
      <c r="C14" s="4"/>
      <c r="D14" s="81" t="s">
        <v>46</v>
      </c>
      <c r="E14" s="81"/>
      <c r="F14" s="81"/>
      <c r="G14" s="81"/>
      <c r="H14" s="81"/>
      <c r="I14" s="81"/>
      <c r="J14" s="81"/>
      <c r="K14" s="81"/>
      <c r="L14" s="81"/>
      <c r="M14" s="81"/>
      <c r="N14" s="81"/>
      <c r="O14" s="4"/>
      <c r="P14" s="4"/>
      <c r="Q14" s="4"/>
    </row>
    <row r="15" spans="1:17" ht="16" customHeight="1" x14ac:dyDescent="0.2">
      <c r="A15" s="3"/>
      <c r="B15" s="4"/>
      <c r="C15" s="4"/>
      <c r="D15" s="10"/>
      <c r="E15" s="10"/>
      <c r="F15" s="10"/>
      <c r="G15" s="10"/>
      <c r="H15" s="10"/>
      <c r="I15" s="10"/>
      <c r="J15" s="10"/>
      <c r="K15" s="10"/>
      <c r="L15" s="10"/>
      <c r="M15" s="10"/>
      <c r="N15" s="10"/>
      <c r="O15" s="4"/>
      <c r="P15" s="4"/>
      <c r="Q15" s="4"/>
    </row>
    <row r="16" spans="1:17" ht="38" customHeight="1" x14ac:dyDescent="0.2">
      <c r="A16" s="3"/>
      <c r="B16" s="4"/>
      <c r="C16" s="4"/>
      <c r="D16" s="83" t="s">
        <v>67</v>
      </c>
      <c r="E16" s="83"/>
      <c r="F16" s="83"/>
      <c r="G16" s="83"/>
      <c r="H16" s="83"/>
      <c r="I16" s="83"/>
      <c r="J16" s="83"/>
      <c r="K16" s="83"/>
      <c r="L16" s="83"/>
      <c r="M16" s="83"/>
      <c r="N16" s="83"/>
      <c r="O16" s="4"/>
      <c r="P16" s="4"/>
      <c r="Q16" s="4"/>
    </row>
    <row r="17" spans="1:17" ht="19" x14ac:dyDescent="0.25">
      <c r="A17" s="3"/>
      <c r="B17" s="4"/>
      <c r="C17" s="4"/>
      <c r="D17" s="85" t="s">
        <v>101</v>
      </c>
      <c r="E17" s="85"/>
      <c r="F17" s="85"/>
      <c r="G17" s="85"/>
      <c r="H17" s="85"/>
      <c r="I17" s="85"/>
      <c r="J17" s="85"/>
      <c r="K17" s="85"/>
      <c r="L17" s="85"/>
      <c r="M17" s="85"/>
      <c r="N17" s="85"/>
      <c r="O17" s="4"/>
      <c r="P17" s="4"/>
      <c r="Q17" s="4"/>
    </row>
    <row r="18" spans="1:17" ht="16" customHeight="1" x14ac:dyDescent="0.2">
      <c r="A18" s="3"/>
      <c r="B18" s="4"/>
      <c r="C18" s="4"/>
      <c r="D18" s="3"/>
      <c r="E18" s="3"/>
      <c r="F18" s="3"/>
      <c r="G18" s="3"/>
      <c r="H18" s="3"/>
      <c r="I18" s="3"/>
      <c r="J18" s="3"/>
      <c r="K18" s="3"/>
      <c r="L18" s="3"/>
      <c r="M18" s="3"/>
      <c r="N18" s="3"/>
      <c r="O18" s="4"/>
      <c r="P18" s="4"/>
      <c r="Q18" s="4"/>
    </row>
    <row r="19" spans="1:17" ht="31" customHeight="1" x14ac:dyDescent="0.2">
      <c r="A19" s="3"/>
      <c r="B19" s="4"/>
      <c r="C19" s="4"/>
      <c r="D19" s="81" t="s">
        <v>68</v>
      </c>
      <c r="E19" s="81"/>
      <c r="F19" s="81"/>
      <c r="G19" s="81"/>
      <c r="H19" s="81"/>
      <c r="I19" s="81"/>
      <c r="J19" s="81"/>
      <c r="K19" s="81"/>
      <c r="L19" s="81"/>
      <c r="M19" s="81"/>
      <c r="N19" s="81"/>
      <c r="O19" s="4"/>
      <c r="P19" s="4"/>
      <c r="Q19" s="4"/>
    </row>
    <row r="20" spans="1:17" ht="16" customHeight="1" x14ac:dyDescent="0.2">
      <c r="A20" s="3"/>
      <c r="B20" s="4"/>
      <c r="C20" s="4"/>
      <c r="D20" s="10"/>
      <c r="E20" s="10"/>
      <c r="F20" s="10"/>
      <c r="G20" s="10"/>
      <c r="H20" s="10"/>
      <c r="I20" s="10"/>
      <c r="J20" s="10"/>
      <c r="K20" s="10"/>
      <c r="L20" s="10"/>
      <c r="M20" s="10"/>
      <c r="N20" s="10"/>
      <c r="O20" s="4"/>
      <c r="P20" s="4"/>
      <c r="Q20" s="4"/>
    </row>
    <row r="21" spans="1:17" ht="58" customHeight="1" x14ac:dyDescent="0.25">
      <c r="A21" s="3"/>
      <c r="B21" s="4"/>
      <c r="C21" s="4"/>
      <c r="D21" s="86" t="s">
        <v>69</v>
      </c>
      <c r="E21" s="86"/>
      <c r="F21" s="86"/>
      <c r="G21" s="86"/>
      <c r="H21" s="86"/>
      <c r="I21" s="86"/>
      <c r="J21" s="86"/>
      <c r="K21" s="86"/>
      <c r="L21" s="86"/>
      <c r="M21" s="86"/>
      <c r="N21" s="86"/>
      <c r="O21" s="4"/>
      <c r="P21" s="4"/>
      <c r="Q21" s="4"/>
    </row>
    <row r="22" spans="1:17" ht="16" customHeight="1" x14ac:dyDescent="0.2">
      <c r="A22" s="3"/>
      <c r="B22" s="4"/>
      <c r="C22" s="4"/>
      <c r="D22" s="3"/>
      <c r="E22" s="3"/>
      <c r="F22" s="3"/>
      <c r="G22" s="3"/>
      <c r="H22" s="3"/>
      <c r="I22" s="3"/>
      <c r="J22" s="3"/>
      <c r="K22" s="3"/>
      <c r="L22" s="3"/>
      <c r="M22" s="3"/>
      <c r="N22" s="3"/>
      <c r="O22" s="4"/>
      <c r="P22" s="4"/>
      <c r="Q22" s="4"/>
    </row>
    <row r="23" spans="1:17" ht="24" x14ac:dyDescent="0.2">
      <c r="A23" s="3"/>
      <c r="B23" s="4"/>
      <c r="C23" s="4"/>
      <c r="D23" s="87" t="s">
        <v>70</v>
      </c>
      <c r="E23" s="87"/>
      <c r="F23" s="87"/>
      <c r="G23" s="87"/>
      <c r="H23" s="87"/>
      <c r="I23" s="87"/>
      <c r="J23" s="87"/>
      <c r="K23" s="87"/>
      <c r="L23" s="87"/>
      <c r="M23" s="87"/>
      <c r="N23" s="87"/>
      <c r="O23" s="4"/>
      <c r="P23" s="4"/>
      <c r="Q23" s="4"/>
    </row>
    <row r="24" spans="1:17" ht="16" customHeight="1" x14ac:dyDescent="0.2">
      <c r="A24" s="3"/>
      <c r="B24" s="4"/>
      <c r="C24" s="4"/>
      <c r="D24" s="11"/>
      <c r="E24" s="10"/>
      <c r="F24" s="10"/>
      <c r="G24" s="10"/>
      <c r="H24" s="10"/>
      <c r="I24" s="10"/>
      <c r="J24" s="10"/>
      <c r="K24" s="10"/>
      <c r="L24" s="10"/>
      <c r="M24" s="10"/>
      <c r="N24" s="10"/>
      <c r="O24" s="4"/>
      <c r="P24" s="4"/>
      <c r="Q24" s="4"/>
    </row>
    <row r="25" spans="1:17" ht="19" x14ac:dyDescent="0.25">
      <c r="A25" s="3"/>
      <c r="B25" s="4"/>
      <c r="C25" s="4"/>
      <c r="D25" s="89" t="s">
        <v>71</v>
      </c>
      <c r="E25" s="89"/>
      <c r="F25" s="89"/>
      <c r="G25" s="89"/>
      <c r="H25" s="89"/>
      <c r="I25" s="89"/>
      <c r="J25" s="89"/>
      <c r="K25" s="89"/>
      <c r="L25" s="89"/>
      <c r="M25" s="89"/>
      <c r="N25" s="89"/>
      <c r="O25" s="4"/>
      <c r="P25" s="4"/>
      <c r="Q25" s="4"/>
    </row>
    <row r="26" spans="1:17" ht="19" x14ac:dyDescent="0.25">
      <c r="A26" s="3"/>
      <c r="B26" s="4"/>
      <c r="C26" s="4"/>
      <c r="D26" s="88" t="s">
        <v>72</v>
      </c>
      <c r="E26" s="88"/>
      <c r="F26" s="88"/>
      <c r="G26" s="88"/>
      <c r="H26" s="88"/>
      <c r="I26" s="88"/>
      <c r="J26" s="88"/>
      <c r="K26" s="88"/>
      <c r="L26" s="88"/>
      <c r="M26" s="88"/>
      <c r="N26" s="88"/>
      <c r="O26" s="4"/>
      <c r="P26" s="4"/>
      <c r="Q26" s="4"/>
    </row>
    <row r="27" spans="1:17" ht="19" x14ac:dyDescent="0.25">
      <c r="A27" s="3"/>
      <c r="B27" s="4"/>
      <c r="C27" s="4"/>
      <c r="D27" s="88" t="s">
        <v>73</v>
      </c>
      <c r="E27" s="88"/>
      <c r="F27" s="88"/>
      <c r="G27" s="88"/>
      <c r="H27" s="88"/>
      <c r="I27" s="88"/>
      <c r="J27" s="88"/>
      <c r="K27" s="88"/>
      <c r="L27" s="88"/>
      <c r="M27" s="88"/>
      <c r="N27" s="88"/>
      <c r="O27" s="4"/>
      <c r="P27" s="4"/>
      <c r="Q27" s="4"/>
    </row>
    <row r="28" spans="1:17" ht="16" customHeight="1" x14ac:dyDescent="0.2">
      <c r="A28" s="3"/>
      <c r="B28" s="4"/>
      <c r="C28" s="4"/>
      <c r="D28" s="3"/>
      <c r="E28" s="3"/>
      <c r="F28" s="3"/>
      <c r="G28" s="3"/>
      <c r="H28" s="3"/>
      <c r="I28" s="3"/>
      <c r="J28" s="3"/>
      <c r="K28" s="3"/>
      <c r="L28" s="3"/>
      <c r="M28" s="3"/>
      <c r="N28" s="3"/>
      <c r="O28" s="4"/>
      <c r="P28" s="4"/>
      <c r="Q28" s="4"/>
    </row>
    <row r="29" spans="1:17" ht="16" customHeight="1" x14ac:dyDescent="0.2">
      <c r="A29" s="3"/>
      <c r="B29" s="4"/>
      <c r="C29" s="4"/>
      <c r="D29" s="3"/>
      <c r="E29" s="3"/>
      <c r="F29" s="3"/>
      <c r="G29" s="3"/>
      <c r="H29" s="3"/>
      <c r="I29" s="3"/>
      <c r="J29" s="3"/>
      <c r="K29" s="3"/>
      <c r="L29" s="3"/>
      <c r="M29" s="3"/>
      <c r="N29" s="3"/>
      <c r="O29" s="4"/>
      <c r="P29" s="4"/>
      <c r="Q29" s="4"/>
    </row>
    <row r="30" spans="1:17" ht="44" customHeight="1" x14ac:dyDescent="0.2">
      <c r="A30" s="3"/>
      <c r="B30" s="4"/>
      <c r="C30" s="4"/>
      <c r="D30" s="84" t="s">
        <v>74</v>
      </c>
      <c r="E30" s="84"/>
      <c r="F30" s="84"/>
      <c r="G30" s="84"/>
      <c r="H30" s="84"/>
      <c r="I30" s="84"/>
      <c r="J30" s="84"/>
      <c r="K30" s="84"/>
      <c r="L30" s="84"/>
      <c r="M30" s="84"/>
      <c r="N30" s="84"/>
      <c r="O30" s="4"/>
      <c r="P30" s="4"/>
      <c r="Q30" s="4"/>
    </row>
    <row r="31" spans="1:17" ht="35" customHeight="1" x14ac:dyDescent="0.25">
      <c r="A31" s="7"/>
      <c r="B31" s="3"/>
      <c r="C31" s="3"/>
      <c r="D31" s="3"/>
      <c r="E31" s="3"/>
      <c r="F31" s="3"/>
      <c r="G31" s="3"/>
      <c r="H31" s="3"/>
      <c r="I31" s="3"/>
      <c r="J31" s="3"/>
      <c r="K31" s="3"/>
      <c r="L31" s="3"/>
      <c r="M31" s="4"/>
      <c r="N31" s="4"/>
      <c r="O31" s="4"/>
      <c r="P31" s="4"/>
      <c r="Q31" s="4"/>
    </row>
    <row r="32" spans="1:17" x14ac:dyDescent="0.2">
      <c r="A32" s="60"/>
      <c r="B32" s="60"/>
      <c r="C32" s="60"/>
      <c r="D32" s="60"/>
      <c r="E32" s="60"/>
      <c r="F32" s="60"/>
      <c r="G32" s="60"/>
      <c r="H32" s="60"/>
      <c r="I32" s="60"/>
      <c r="J32" s="60"/>
      <c r="K32" s="60"/>
      <c r="L32" s="60"/>
      <c r="M32" s="61"/>
      <c r="N32" s="61"/>
      <c r="O32" s="61"/>
      <c r="P32" s="61"/>
    </row>
    <row r="33" spans="1:16" x14ac:dyDescent="0.2">
      <c r="A33" s="62"/>
      <c r="B33" s="61"/>
      <c r="C33" s="61"/>
      <c r="D33" s="61"/>
      <c r="E33" s="61"/>
      <c r="F33" s="61"/>
      <c r="G33" s="61"/>
      <c r="H33" s="61"/>
      <c r="I33" s="61"/>
      <c r="J33" s="61"/>
      <c r="K33" s="61"/>
      <c r="L33" s="61"/>
      <c r="M33" s="61"/>
      <c r="N33" s="61"/>
      <c r="O33" s="61"/>
      <c r="P33" s="61"/>
    </row>
    <row r="39" spans="1:16" x14ac:dyDescent="0.2">
      <c r="A39" s="1"/>
    </row>
    <row r="43" spans="1:16" x14ac:dyDescent="0.2">
      <c r="A43" s="1"/>
    </row>
    <row r="46" spans="1:16" x14ac:dyDescent="0.2">
      <c r="A46" s="1"/>
    </row>
  </sheetData>
  <sheetProtection password="8D2E" sheet="1" objects="1" scenarios="1" selectLockedCells="1" selectUnlockedCells="1"/>
  <mergeCells count="14">
    <mergeCell ref="D30:N30"/>
    <mergeCell ref="D17:N17"/>
    <mergeCell ref="D21:N21"/>
    <mergeCell ref="D19:N19"/>
    <mergeCell ref="D23:N23"/>
    <mergeCell ref="D27:N27"/>
    <mergeCell ref="D26:N26"/>
    <mergeCell ref="D25:N25"/>
    <mergeCell ref="D2:N2"/>
    <mergeCell ref="D4:N4"/>
    <mergeCell ref="D6:N6"/>
    <mergeCell ref="D8:N8"/>
    <mergeCell ref="D16:N16"/>
    <mergeCell ref="D14:N14"/>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
  <sheetViews>
    <sheetView showGridLines="0" topLeftCell="A47" workbookViewId="0">
      <selection activeCell="N29" sqref="N29"/>
    </sheetView>
  </sheetViews>
  <sheetFormatPr baseColWidth="10" defaultRowHeight="15" x14ac:dyDescent="0.2"/>
  <cols>
    <col min="1" max="1" width="5.6640625" customWidth="1"/>
    <col min="2" max="2" width="5" customWidth="1"/>
    <col min="3" max="3" width="25.5" customWidth="1"/>
    <col min="4" max="4" width="14" customWidth="1"/>
    <col min="5" max="5" width="7.6640625" customWidth="1"/>
    <col min="6" max="6" width="4" customWidth="1"/>
    <col min="7" max="7" width="10.33203125" customWidth="1"/>
    <col min="8" max="8" width="22.83203125" customWidth="1"/>
    <col min="9" max="9" width="5.1640625" customWidth="1"/>
    <col min="10" max="11" width="0" hidden="1" customWidth="1"/>
    <col min="12" max="12" width="11.83203125" hidden="1" customWidth="1"/>
    <col min="13" max="13" width="10.83203125" hidden="1" customWidth="1"/>
    <col min="14" max="14" width="86.6640625" customWidth="1"/>
    <col min="15" max="18" width="10.83203125" hidden="1" customWidth="1"/>
    <col min="19" max="19" width="5.33203125" customWidth="1"/>
    <col min="20" max="20" width="5.6640625" customWidth="1"/>
  </cols>
  <sheetData>
    <row r="1" spans="1:20" ht="19" x14ac:dyDescent="0.25">
      <c r="A1" s="12"/>
      <c r="B1" s="12"/>
      <c r="C1" s="12"/>
      <c r="D1" s="12"/>
      <c r="E1" s="12"/>
      <c r="F1" s="12"/>
      <c r="G1" s="12"/>
      <c r="H1" s="12"/>
      <c r="I1" s="12"/>
      <c r="J1" s="12"/>
      <c r="K1" s="12"/>
      <c r="L1" s="12"/>
      <c r="M1" s="12"/>
      <c r="N1" s="12"/>
      <c r="O1" s="12"/>
      <c r="P1" s="12"/>
      <c r="Q1" s="12"/>
      <c r="R1" s="12"/>
      <c r="S1" s="12"/>
      <c r="T1" s="13"/>
    </row>
    <row r="2" spans="1:20" ht="37" customHeight="1" x14ac:dyDescent="0.25">
      <c r="A2" s="12"/>
      <c r="B2" s="12"/>
      <c r="C2" s="14"/>
      <c r="D2" s="90" t="s">
        <v>59</v>
      </c>
      <c r="E2" s="90"/>
      <c r="F2" s="90"/>
      <c r="G2" s="90"/>
      <c r="H2" s="90"/>
      <c r="I2" s="90"/>
      <c r="J2" s="90"/>
      <c r="K2" s="90"/>
      <c r="L2" s="90"/>
      <c r="M2" s="90"/>
      <c r="N2" s="90"/>
      <c r="O2" s="90"/>
      <c r="P2" s="90"/>
      <c r="Q2" s="90"/>
      <c r="R2" s="90"/>
      <c r="S2" s="90"/>
      <c r="T2" s="13"/>
    </row>
    <row r="3" spans="1:20" ht="10" customHeight="1" x14ac:dyDescent="0.25">
      <c r="A3" s="12"/>
      <c r="B3" s="12"/>
      <c r="C3" s="102"/>
      <c r="D3" s="102"/>
      <c r="E3" s="102"/>
      <c r="F3" s="102"/>
      <c r="G3" s="102"/>
      <c r="H3" s="102"/>
      <c r="I3" s="102"/>
      <c r="J3" s="102"/>
      <c r="K3" s="102"/>
      <c r="L3" s="102"/>
      <c r="M3" s="102"/>
      <c r="N3" s="15"/>
      <c r="O3" s="12"/>
      <c r="P3" s="12"/>
      <c r="Q3" s="12"/>
      <c r="R3" s="12"/>
      <c r="S3" s="12"/>
      <c r="T3" s="13"/>
    </row>
    <row r="4" spans="1:20" ht="19" x14ac:dyDescent="0.25">
      <c r="A4" s="12"/>
      <c r="B4" s="12"/>
      <c r="C4" s="102" t="s">
        <v>75</v>
      </c>
      <c r="D4" s="102"/>
      <c r="E4" s="102"/>
      <c r="F4" s="102"/>
      <c r="G4" s="102"/>
      <c r="H4" s="102"/>
      <c r="I4" s="102"/>
      <c r="J4" s="102"/>
      <c r="K4" s="102"/>
      <c r="L4" s="102"/>
      <c r="M4" s="102"/>
      <c r="N4" s="15"/>
      <c r="O4" s="12"/>
      <c r="P4" s="12"/>
      <c r="Q4" s="12"/>
      <c r="R4" s="12"/>
      <c r="S4" s="12"/>
      <c r="T4" s="13"/>
    </row>
    <row r="5" spans="1:20" ht="10" customHeight="1" x14ac:dyDescent="0.25">
      <c r="A5" s="12"/>
      <c r="B5" s="12"/>
      <c r="C5" s="15"/>
      <c r="D5" s="15"/>
      <c r="E5" s="15"/>
      <c r="F5" s="15"/>
      <c r="G5" s="15"/>
      <c r="H5" s="15"/>
      <c r="I5" s="15"/>
      <c r="J5" s="15"/>
      <c r="K5" s="15"/>
      <c r="L5" s="15"/>
      <c r="M5" s="15"/>
      <c r="N5" s="15"/>
      <c r="O5" s="12"/>
      <c r="P5" s="12"/>
      <c r="Q5" s="12"/>
      <c r="R5" s="12"/>
      <c r="S5" s="12"/>
      <c r="T5" s="13"/>
    </row>
    <row r="6" spans="1:20" ht="21" customHeight="1" x14ac:dyDescent="0.3">
      <c r="A6" s="12"/>
      <c r="B6" s="12"/>
      <c r="C6" s="105" t="s">
        <v>76</v>
      </c>
      <c r="D6" s="105"/>
      <c r="E6" s="105"/>
      <c r="F6" s="105"/>
      <c r="G6" s="105"/>
      <c r="H6" s="105"/>
      <c r="I6" s="12"/>
      <c r="J6" s="12"/>
      <c r="K6" s="12"/>
      <c r="L6" s="12"/>
      <c r="M6" s="12"/>
      <c r="N6" s="41" t="s">
        <v>47</v>
      </c>
      <c r="O6" s="12"/>
      <c r="P6" s="12"/>
      <c r="Q6" s="12"/>
      <c r="R6" s="12"/>
      <c r="S6" s="12"/>
      <c r="T6" s="13"/>
    </row>
    <row r="7" spans="1:20" ht="12" customHeight="1" x14ac:dyDescent="0.3">
      <c r="A7" s="12"/>
      <c r="B7" s="12"/>
      <c r="C7" s="42"/>
      <c r="D7" s="16"/>
      <c r="E7" s="16"/>
      <c r="F7" s="16"/>
      <c r="G7" s="16"/>
      <c r="H7" s="16"/>
      <c r="I7" s="12"/>
      <c r="J7" s="12"/>
      <c r="K7" s="12"/>
      <c r="L7" s="12"/>
      <c r="M7" s="12"/>
      <c r="N7" s="52"/>
      <c r="O7" s="12"/>
      <c r="P7" s="12"/>
      <c r="Q7" s="12"/>
      <c r="R7" s="12"/>
      <c r="S7" s="12"/>
      <c r="T7" s="13"/>
    </row>
    <row r="8" spans="1:20" ht="19" x14ac:dyDescent="0.25">
      <c r="A8" s="12"/>
      <c r="B8" s="12"/>
      <c r="C8" s="98" t="s">
        <v>77</v>
      </c>
      <c r="D8" s="92" t="s">
        <v>80</v>
      </c>
      <c r="E8" s="93"/>
      <c r="F8" s="93"/>
      <c r="G8" s="93"/>
      <c r="H8" s="93"/>
      <c r="I8" s="12"/>
      <c r="J8" s="12"/>
      <c r="K8" s="12"/>
      <c r="L8" s="12"/>
      <c r="M8" s="12"/>
      <c r="N8" s="99" t="s">
        <v>48</v>
      </c>
      <c r="O8" s="12"/>
      <c r="P8" s="12"/>
      <c r="Q8" s="12"/>
      <c r="R8" s="12"/>
      <c r="S8" s="12"/>
      <c r="T8" s="13"/>
    </row>
    <row r="9" spans="1:20" ht="19" x14ac:dyDescent="0.25">
      <c r="A9" s="12"/>
      <c r="B9" s="12"/>
      <c r="C9" s="98"/>
      <c r="D9" s="30">
        <f>INT(O93)</f>
        <v>0</v>
      </c>
      <c r="E9" s="73" t="s">
        <v>0</v>
      </c>
      <c r="F9" s="72">
        <f>60-((1-(O93-INT(O93)))*60)</f>
        <v>0</v>
      </c>
      <c r="G9" s="6" t="s">
        <v>1</v>
      </c>
      <c r="H9" s="6" t="s">
        <v>32</v>
      </c>
      <c r="I9" s="12"/>
      <c r="J9" s="12"/>
      <c r="K9" s="12"/>
      <c r="L9" s="12"/>
      <c r="M9" s="12"/>
      <c r="N9" s="99"/>
      <c r="O9" s="12"/>
      <c r="P9" s="12"/>
      <c r="Q9" s="12"/>
      <c r="R9" s="12"/>
      <c r="S9" s="12"/>
      <c r="T9" s="13"/>
    </row>
    <row r="10" spans="1:20" ht="19" x14ac:dyDescent="0.25">
      <c r="A10" s="12"/>
      <c r="B10" s="12"/>
      <c r="C10" s="98"/>
      <c r="D10" s="30">
        <f>INT(O88)</f>
        <v>0</v>
      </c>
      <c r="E10" s="73" t="s">
        <v>0</v>
      </c>
      <c r="F10" s="72">
        <f>60-((1-(O88-INT(O88)))*60)</f>
        <v>0</v>
      </c>
      <c r="G10" s="6" t="s">
        <v>1</v>
      </c>
      <c r="H10" s="6" t="s">
        <v>33</v>
      </c>
      <c r="I10" s="12"/>
      <c r="J10" s="12"/>
      <c r="K10" s="12"/>
      <c r="L10" s="12"/>
      <c r="M10" s="12"/>
      <c r="N10" s="31"/>
      <c r="O10" s="12"/>
      <c r="P10" s="12"/>
      <c r="Q10" s="12"/>
      <c r="R10" s="12"/>
      <c r="S10" s="12"/>
      <c r="T10" s="13"/>
    </row>
    <row r="11" spans="1:20" ht="19" x14ac:dyDescent="0.25">
      <c r="A11" s="12"/>
      <c r="B11" s="12"/>
      <c r="C11" s="98"/>
      <c r="D11" s="92" t="s">
        <v>81</v>
      </c>
      <c r="E11" s="93"/>
      <c r="F11" s="93"/>
      <c r="G11" s="93"/>
      <c r="H11" s="93"/>
      <c r="I11" s="6"/>
      <c r="J11" s="6"/>
      <c r="K11" s="6"/>
      <c r="L11" s="6"/>
      <c r="M11" s="6"/>
      <c r="N11" s="31"/>
      <c r="O11" s="12"/>
      <c r="P11" s="12"/>
      <c r="Q11" s="12"/>
      <c r="R11" s="12"/>
      <c r="S11" s="12"/>
      <c r="T11" s="13"/>
    </row>
    <row r="12" spans="1:20" ht="19" x14ac:dyDescent="0.25">
      <c r="A12" s="12"/>
      <c r="B12" s="12"/>
      <c r="C12" s="98"/>
      <c r="D12" s="30">
        <f>INT(Q87)</f>
        <v>0</v>
      </c>
      <c r="E12" s="73" t="s">
        <v>0</v>
      </c>
      <c r="F12" s="72">
        <f>60-((1-(Q87-INT(Q87)))*60)</f>
        <v>0</v>
      </c>
      <c r="G12" s="6" t="s">
        <v>1</v>
      </c>
      <c r="H12" s="6" t="s">
        <v>32</v>
      </c>
      <c r="I12" s="6"/>
      <c r="J12" s="6"/>
      <c r="K12" s="6"/>
      <c r="L12" s="6"/>
      <c r="M12" s="6"/>
      <c r="N12" s="31"/>
      <c r="O12" s="12"/>
      <c r="P12" s="12"/>
      <c r="Q12" s="12"/>
      <c r="R12" s="12"/>
      <c r="S12" s="12"/>
      <c r="T12" s="13"/>
    </row>
    <row r="13" spans="1:20" ht="19" x14ac:dyDescent="0.25">
      <c r="A13" s="12"/>
      <c r="B13" s="12"/>
      <c r="C13" s="98"/>
      <c r="D13" s="30">
        <f>INT(Q88)</f>
        <v>0</v>
      </c>
      <c r="E13" s="73" t="s">
        <v>0</v>
      </c>
      <c r="F13" s="72">
        <f>60-((1-(Q88-INT(Q88)))*60)</f>
        <v>0</v>
      </c>
      <c r="G13" s="6" t="s">
        <v>1</v>
      </c>
      <c r="H13" s="6" t="s">
        <v>33</v>
      </c>
      <c r="I13" s="12"/>
      <c r="J13" s="12"/>
      <c r="K13" s="12"/>
      <c r="L13" s="12"/>
      <c r="M13" s="12"/>
      <c r="N13" s="31"/>
      <c r="O13" s="12"/>
      <c r="P13" s="12"/>
      <c r="Q13" s="12"/>
      <c r="R13" s="12"/>
      <c r="S13" s="12"/>
      <c r="T13" s="13"/>
    </row>
    <row r="14" spans="1:20" ht="19" x14ac:dyDescent="0.25">
      <c r="A14" s="12"/>
      <c r="B14" s="12"/>
      <c r="C14" s="6"/>
      <c r="D14" s="6"/>
      <c r="E14" s="6"/>
      <c r="F14" s="6"/>
      <c r="G14" s="6"/>
      <c r="H14" s="12"/>
      <c r="I14" s="12"/>
      <c r="J14" s="12"/>
      <c r="K14" s="12"/>
      <c r="L14" s="12"/>
      <c r="M14" s="12"/>
      <c r="N14" s="31"/>
      <c r="O14" s="12"/>
      <c r="P14" s="12"/>
      <c r="Q14" s="12"/>
      <c r="R14" s="12"/>
      <c r="S14" s="12"/>
      <c r="T14" s="13"/>
    </row>
    <row r="15" spans="1:20" ht="19" x14ac:dyDescent="0.25">
      <c r="A15" s="12"/>
      <c r="B15" s="12"/>
      <c r="C15" s="97" t="s">
        <v>78</v>
      </c>
      <c r="D15" s="94" t="s">
        <v>80</v>
      </c>
      <c r="E15" s="95"/>
      <c r="F15" s="95" t="s">
        <v>81</v>
      </c>
      <c r="G15" s="95"/>
      <c r="H15" s="92"/>
      <c r="I15" s="12"/>
      <c r="J15" s="17"/>
      <c r="K15" s="6"/>
      <c r="L15" s="17"/>
      <c r="M15" s="12"/>
      <c r="N15" s="31"/>
      <c r="O15" s="12"/>
      <c r="P15" s="12"/>
      <c r="Q15" s="12"/>
      <c r="R15" s="12"/>
      <c r="S15" s="12"/>
      <c r="T15" s="13"/>
    </row>
    <row r="16" spans="1:20" ht="19" x14ac:dyDescent="0.25">
      <c r="A16" s="12"/>
      <c r="B16" s="12"/>
      <c r="C16" s="97"/>
      <c r="D16" s="29">
        <f>(E21*D9)+((F9*E21)/60)</f>
        <v>0</v>
      </c>
      <c r="E16" s="6" t="s">
        <v>2</v>
      </c>
      <c r="F16" s="33"/>
      <c r="G16" s="29">
        <f>D16*E22</f>
        <v>0</v>
      </c>
      <c r="H16" s="6" t="s">
        <v>2</v>
      </c>
      <c r="I16" s="12"/>
      <c r="J16" s="17"/>
      <c r="K16" s="6"/>
      <c r="L16" s="17"/>
      <c r="M16" s="12"/>
      <c r="N16" s="31"/>
      <c r="O16" s="12"/>
      <c r="P16" s="12"/>
      <c r="Q16" s="12"/>
      <c r="R16" s="12"/>
      <c r="S16" s="12"/>
      <c r="T16" s="13"/>
    </row>
    <row r="17" spans="1:20" ht="19" x14ac:dyDescent="0.25">
      <c r="A17" s="12"/>
      <c r="B17" s="12"/>
      <c r="C17" s="97"/>
      <c r="D17" s="29">
        <f>D16*12</f>
        <v>0</v>
      </c>
      <c r="E17" s="6" t="s">
        <v>31</v>
      </c>
      <c r="F17" s="34"/>
      <c r="G17" s="29">
        <f>D17*E22</f>
        <v>0</v>
      </c>
      <c r="H17" s="6" t="s">
        <v>31</v>
      </c>
      <c r="I17" s="12"/>
      <c r="J17" s="12"/>
      <c r="K17" s="18"/>
      <c r="L17" s="12"/>
      <c r="M17" s="12"/>
      <c r="N17" s="31"/>
      <c r="O17" s="12"/>
      <c r="P17" s="12"/>
      <c r="Q17" s="12"/>
      <c r="R17" s="12"/>
      <c r="S17" s="12"/>
      <c r="T17" s="13"/>
    </row>
    <row r="18" spans="1:20" ht="12" customHeight="1" x14ac:dyDescent="0.25">
      <c r="A18" s="12"/>
      <c r="B18" s="12"/>
      <c r="C18" s="6"/>
      <c r="D18" s="17"/>
      <c r="E18" s="6"/>
      <c r="F18" s="17"/>
      <c r="G18" s="6"/>
      <c r="H18" s="12"/>
      <c r="I18" s="12"/>
      <c r="J18" s="12"/>
      <c r="K18" s="12"/>
      <c r="L18" s="12"/>
      <c r="M18" s="12"/>
      <c r="N18" s="31"/>
      <c r="O18" s="12"/>
      <c r="P18" s="12"/>
      <c r="Q18" s="12"/>
      <c r="R18" s="12"/>
      <c r="S18" s="12"/>
      <c r="T18" s="13"/>
    </row>
    <row r="19" spans="1:20" ht="20" customHeight="1" x14ac:dyDescent="0.25">
      <c r="A19" s="12"/>
      <c r="B19" s="12"/>
      <c r="C19" s="101" t="s">
        <v>79</v>
      </c>
      <c r="D19" s="101"/>
      <c r="E19" s="101"/>
      <c r="F19" s="101"/>
      <c r="G19" s="101"/>
      <c r="H19" s="101"/>
      <c r="I19" s="12"/>
      <c r="J19" s="12"/>
      <c r="K19" s="12"/>
      <c r="L19" s="12"/>
      <c r="M19" s="12"/>
      <c r="N19" s="31"/>
      <c r="O19" s="12"/>
      <c r="P19" s="12"/>
      <c r="Q19" s="12"/>
      <c r="R19" s="12"/>
      <c r="S19" s="12"/>
      <c r="T19" s="13"/>
    </row>
    <row r="20" spans="1:20" ht="12" customHeight="1" x14ac:dyDescent="0.25">
      <c r="A20" s="12"/>
      <c r="B20" s="12"/>
      <c r="C20" s="42"/>
      <c r="D20" s="42"/>
      <c r="E20" s="6"/>
      <c r="F20" s="17"/>
      <c r="G20" s="6"/>
      <c r="H20" s="12"/>
      <c r="I20" s="12"/>
      <c r="J20" s="12"/>
      <c r="K20" s="12"/>
      <c r="L20" s="12"/>
      <c r="M20" s="12"/>
      <c r="N20" s="31"/>
      <c r="O20" s="12"/>
      <c r="P20" s="12"/>
      <c r="Q20" s="12"/>
      <c r="R20" s="12"/>
      <c r="S20" s="12"/>
      <c r="T20" s="13"/>
    </row>
    <row r="21" spans="1:20" ht="19" x14ac:dyDescent="0.25">
      <c r="A21" s="12"/>
      <c r="B21" s="12"/>
      <c r="C21" s="96" t="s">
        <v>82</v>
      </c>
      <c r="D21" s="96"/>
      <c r="E21" s="59"/>
      <c r="F21" s="12"/>
      <c r="G21" s="100"/>
      <c r="H21" s="100"/>
      <c r="I21" s="12"/>
      <c r="J21" s="12"/>
      <c r="K21" s="12"/>
      <c r="L21" s="12"/>
      <c r="M21" s="12"/>
      <c r="N21" s="31"/>
      <c r="O21" s="12"/>
      <c r="P21" s="12"/>
      <c r="Q21" s="12"/>
      <c r="R21" s="12"/>
      <c r="S21" s="12"/>
      <c r="T21" s="13"/>
    </row>
    <row r="22" spans="1:20" ht="19" x14ac:dyDescent="0.25">
      <c r="A22" s="12"/>
      <c r="B22" s="12"/>
      <c r="C22" s="91" t="s">
        <v>83</v>
      </c>
      <c r="D22" s="91"/>
      <c r="E22" s="58"/>
      <c r="F22" s="12"/>
      <c r="G22" s="100"/>
      <c r="H22" s="100"/>
      <c r="I22" s="12"/>
      <c r="J22" s="12"/>
      <c r="K22" s="12"/>
      <c r="L22" s="12"/>
      <c r="M22" s="12"/>
      <c r="N22" s="31"/>
      <c r="O22" s="12"/>
      <c r="P22" s="12"/>
      <c r="Q22" s="12"/>
      <c r="R22" s="12"/>
      <c r="S22" s="12"/>
      <c r="T22" s="13"/>
    </row>
    <row r="23" spans="1:20" ht="12" customHeight="1" x14ac:dyDescent="0.25">
      <c r="A23" s="12"/>
      <c r="B23" s="12"/>
      <c r="C23" s="4"/>
      <c r="D23" s="51"/>
      <c r="E23" s="51"/>
      <c r="F23" s="51"/>
      <c r="G23" s="51"/>
      <c r="H23" s="51"/>
      <c r="I23" s="12"/>
      <c r="J23" s="12"/>
      <c r="K23" s="12"/>
      <c r="L23" s="12"/>
      <c r="M23" s="12"/>
      <c r="N23" s="32"/>
      <c r="O23" s="12"/>
      <c r="P23" s="12"/>
      <c r="Q23" s="12"/>
      <c r="R23" s="12"/>
      <c r="S23" s="12"/>
      <c r="T23" s="13"/>
    </row>
    <row r="24" spans="1:20" ht="20" customHeight="1" x14ac:dyDescent="0.25">
      <c r="A24" s="12"/>
      <c r="B24" s="12"/>
      <c r="C24" s="104" t="s">
        <v>86</v>
      </c>
      <c r="D24" s="104"/>
      <c r="E24" s="104"/>
      <c r="F24" s="104"/>
      <c r="G24" s="104"/>
      <c r="H24" s="104"/>
      <c r="I24" s="4"/>
      <c r="J24" s="12"/>
      <c r="K24" s="12"/>
      <c r="L24" s="12"/>
      <c r="M24" s="12"/>
      <c r="N24" s="12"/>
      <c r="O24" s="12"/>
      <c r="P24" s="12"/>
      <c r="Q24" s="12"/>
      <c r="R24" s="12"/>
      <c r="S24" s="12"/>
      <c r="T24" s="13"/>
    </row>
    <row r="25" spans="1:20" ht="19" x14ac:dyDescent="0.25">
      <c r="A25" s="12"/>
      <c r="B25" s="12"/>
      <c r="C25" s="16"/>
      <c r="D25" s="16"/>
      <c r="E25" s="16"/>
      <c r="F25" s="16"/>
      <c r="G25" s="16"/>
      <c r="H25" s="16"/>
      <c r="I25" s="12"/>
      <c r="J25" s="12"/>
      <c r="K25" s="12"/>
      <c r="L25" s="12"/>
      <c r="M25" s="12"/>
      <c r="N25" s="12"/>
      <c r="O25" s="12"/>
      <c r="P25" s="12"/>
      <c r="Q25" s="12"/>
      <c r="R25" s="12"/>
      <c r="S25" s="12"/>
      <c r="T25" s="13"/>
    </row>
    <row r="26" spans="1:20" ht="19" x14ac:dyDescent="0.25">
      <c r="A26" s="12"/>
      <c r="B26" s="28"/>
      <c r="C26" s="28"/>
      <c r="D26" s="28"/>
      <c r="E26" s="28"/>
      <c r="F26" s="28"/>
      <c r="G26" s="28"/>
      <c r="H26" s="28"/>
      <c r="I26" s="28"/>
      <c r="J26" s="28"/>
      <c r="K26" s="28"/>
      <c r="L26" s="28"/>
      <c r="M26" s="28"/>
      <c r="N26" s="28"/>
      <c r="O26" s="28"/>
      <c r="P26" s="28"/>
      <c r="Q26" s="28"/>
      <c r="R26" s="28"/>
      <c r="S26" s="28"/>
      <c r="T26" s="13"/>
    </row>
    <row r="27" spans="1:20" s="66" customFormat="1" ht="37" customHeight="1" x14ac:dyDescent="0.2">
      <c r="A27" s="63"/>
      <c r="B27" s="27"/>
      <c r="C27" s="103" t="s">
        <v>57</v>
      </c>
      <c r="D27" s="103"/>
      <c r="E27" s="103"/>
      <c r="F27" s="103"/>
      <c r="G27" s="103"/>
      <c r="H27" s="103"/>
      <c r="I27" s="27"/>
      <c r="J27" s="27"/>
      <c r="K27" s="27"/>
      <c r="L27" s="27" t="s">
        <v>29</v>
      </c>
      <c r="M27" s="27"/>
      <c r="N27" s="64">
        <v>0</v>
      </c>
      <c r="O27" s="27">
        <f>N27*7</f>
        <v>0</v>
      </c>
      <c r="P27" s="27"/>
      <c r="Q27" s="27"/>
      <c r="R27" s="27"/>
      <c r="S27" s="27"/>
      <c r="T27" s="65"/>
    </row>
    <row r="28" spans="1:20" ht="19" x14ac:dyDescent="0.25">
      <c r="A28" s="12"/>
      <c r="B28" s="28"/>
      <c r="C28" s="27"/>
      <c r="D28" s="27"/>
      <c r="E28" s="27"/>
      <c r="F28" s="27"/>
      <c r="G28" s="27"/>
      <c r="H28" s="27"/>
      <c r="I28" s="27"/>
      <c r="J28" s="28"/>
      <c r="K28" s="28"/>
      <c r="L28" s="28"/>
      <c r="M28" s="28"/>
      <c r="N28" s="28"/>
      <c r="O28" s="28">
        <f>VLOOKUP(N29,$D$30:$L$33,9,FALSE)</f>
        <v>0</v>
      </c>
      <c r="P28" s="28"/>
      <c r="Q28" s="28"/>
      <c r="R28" s="28"/>
      <c r="S28" s="28"/>
      <c r="T28" s="13"/>
    </row>
    <row r="29" spans="1:20" s="66" customFormat="1" ht="37" customHeight="1" x14ac:dyDescent="0.2">
      <c r="A29" s="63"/>
      <c r="B29" s="27"/>
      <c r="C29" s="108" t="s">
        <v>8</v>
      </c>
      <c r="D29" s="108"/>
      <c r="E29" s="108"/>
      <c r="F29" s="108"/>
      <c r="G29" s="108"/>
      <c r="H29" s="108"/>
      <c r="I29" s="27"/>
      <c r="J29" s="27"/>
      <c r="K29" s="27"/>
      <c r="L29" s="27"/>
      <c r="M29" s="27"/>
      <c r="N29" s="67" t="s">
        <v>30</v>
      </c>
      <c r="O29" s="27">
        <f>IF(N29=D30,0,(O28*$O$27)-$O$27)</f>
        <v>0</v>
      </c>
      <c r="P29" s="27"/>
      <c r="Q29" s="27"/>
      <c r="R29" s="27"/>
      <c r="S29" s="27"/>
      <c r="T29" s="65"/>
    </row>
    <row r="30" spans="1:20" ht="19" hidden="1" x14ac:dyDescent="0.25">
      <c r="A30" s="12"/>
      <c r="B30" s="28"/>
      <c r="C30" s="27"/>
      <c r="D30" s="27" t="s">
        <v>30</v>
      </c>
      <c r="E30" s="27"/>
      <c r="F30" s="27"/>
      <c r="G30" s="27"/>
      <c r="H30" s="27"/>
      <c r="I30" s="27"/>
      <c r="J30" s="28"/>
      <c r="K30" s="28"/>
      <c r="L30" s="28"/>
      <c r="M30" s="28"/>
      <c r="N30" s="28"/>
      <c r="O30" s="28"/>
      <c r="P30" s="28"/>
      <c r="Q30" s="28"/>
      <c r="R30" s="28"/>
      <c r="S30" s="28"/>
      <c r="T30" s="13"/>
    </row>
    <row r="31" spans="1:20" ht="19" hidden="1" x14ac:dyDescent="0.25">
      <c r="A31" s="12"/>
      <c r="B31" s="28"/>
      <c r="C31" s="27"/>
      <c r="D31" s="27" t="s">
        <v>37</v>
      </c>
      <c r="E31" s="27"/>
      <c r="F31" s="27"/>
      <c r="G31" s="27"/>
      <c r="H31" s="27"/>
      <c r="I31" s="27"/>
      <c r="J31" s="28"/>
      <c r="K31" s="28"/>
      <c r="L31" s="28">
        <v>1</v>
      </c>
      <c r="M31" s="28"/>
      <c r="N31" s="28"/>
      <c r="O31" s="28"/>
      <c r="P31" s="28"/>
      <c r="Q31" s="28"/>
      <c r="R31" s="28"/>
      <c r="S31" s="28"/>
      <c r="T31" s="13"/>
    </row>
    <row r="32" spans="1:20" ht="19" hidden="1" x14ac:dyDescent="0.25">
      <c r="A32" s="12"/>
      <c r="B32" s="28"/>
      <c r="C32" s="27"/>
      <c r="D32" s="27" t="s">
        <v>38</v>
      </c>
      <c r="E32" s="27"/>
      <c r="F32" s="27"/>
      <c r="G32" s="27"/>
      <c r="H32" s="27"/>
      <c r="I32" s="27"/>
      <c r="J32" s="28"/>
      <c r="K32" s="28"/>
      <c r="L32" s="28">
        <v>1</v>
      </c>
      <c r="M32" s="28"/>
      <c r="N32" s="28"/>
      <c r="O32" s="28"/>
      <c r="P32" s="28"/>
      <c r="Q32" s="28"/>
      <c r="R32" s="28"/>
      <c r="S32" s="28"/>
      <c r="T32" s="13"/>
    </row>
    <row r="33" spans="1:20" ht="19" hidden="1" x14ac:dyDescent="0.25">
      <c r="A33" s="12"/>
      <c r="B33" s="28"/>
      <c r="C33" s="27"/>
      <c r="D33" s="27" t="s">
        <v>9</v>
      </c>
      <c r="E33" s="27"/>
      <c r="F33" s="27"/>
      <c r="G33" s="27"/>
      <c r="H33" s="27"/>
      <c r="I33" s="27"/>
      <c r="J33" s="28"/>
      <c r="K33" s="28"/>
      <c r="L33" s="28">
        <v>1.2</v>
      </c>
      <c r="M33" s="28"/>
      <c r="N33" s="28"/>
      <c r="O33" s="28"/>
      <c r="P33" s="28"/>
      <c r="Q33" s="28"/>
      <c r="R33" s="28"/>
      <c r="S33" s="28"/>
      <c r="T33" s="13"/>
    </row>
    <row r="34" spans="1:20" ht="19" x14ac:dyDescent="0.25">
      <c r="A34" s="12"/>
      <c r="B34" s="28"/>
      <c r="C34" s="27"/>
      <c r="D34" s="27"/>
      <c r="E34" s="27"/>
      <c r="F34" s="27"/>
      <c r="G34" s="27"/>
      <c r="H34" s="27"/>
      <c r="I34" s="27"/>
      <c r="J34" s="28"/>
      <c r="K34" s="28"/>
      <c r="L34" s="28"/>
      <c r="M34" s="28"/>
      <c r="N34" s="28"/>
      <c r="O34" s="28">
        <f>VLOOKUP(N35,$D$36:$L$39,9,FALSE)</f>
        <v>0</v>
      </c>
      <c r="P34" s="28"/>
      <c r="Q34" s="28"/>
      <c r="R34" s="28"/>
      <c r="S34" s="28"/>
      <c r="T34" s="13"/>
    </row>
    <row r="35" spans="1:20" s="66" customFormat="1" ht="37" customHeight="1" x14ac:dyDescent="0.2">
      <c r="A35" s="63"/>
      <c r="B35" s="27"/>
      <c r="C35" s="109" t="s">
        <v>10</v>
      </c>
      <c r="D35" s="109"/>
      <c r="E35" s="109"/>
      <c r="F35" s="109"/>
      <c r="G35" s="109"/>
      <c r="H35" s="109"/>
      <c r="I35" s="27"/>
      <c r="J35" s="27"/>
      <c r="K35" s="27"/>
      <c r="L35" s="27"/>
      <c r="M35" s="27"/>
      <c r="N35" s="67" t="s">
        <v>30</v>
      </c>
      <c r="O35" s="27">
        <f>IF(N35=D36,0,(O34*$O$27)-$O$27)</f>
        <v>0</v>
      </c>
      <c r="P35" s="27"/>
      <c r="Q35" s="27"/>
      <c r="R35" s="27"/>
      <c r="S35" s="27"/>
      <c r="T35" s="65"/>
    </row>
    <row r="36" spans="1:20" ht="19" hidden="1" x14ac:dyDescent="0.25">
      <c r="A36" s="12"/>
      <c r="B36" s="28"/>
      <c r="C36" s="27"/>
      <c r="D36" s="27" t="s">
        <v>30</v>
      </c>
      <c r="E36" s="27"/>
      <c r="F36" s="27"/>
      <c r="G36" s="27"/>
      <c r="H36" s="27"/>
      <c r="I36" s="27"/>
      <c r="J36" s="28"/>
      <c r="K36" s="28"/>
      <c r="L36" s="28"/>
      <c r="M36" s="28"/>
      <c r="N36" s="28"/>
      <c r="O36" s="28"/>
      <c r="P36" s="28"/>
      <c r="Q36" s="28"/>
      <c r="R36" s="28"/>
      <c r="S36" s="28"/>
      <c r="T36" s="13"/>
    </row>
    <row r="37" spans="1:20" ht="19" hidden="1" x14ac:dyDescent="0.25">
      <c r="A37" s="12"/>
      <c r="B37" s="28"/>
      <c r="C37" s="27"/>
      <c r="D37" s="27" t="s">
        <v>11</v>
      </c>
      <c r="E37" s="27"/>
      <c r="F37" s="27"/>
      <c r="G37" s="27"/>
      <c r="H37" s="27"/>
      <c r="I37" s="27"/>
      <c r="J37" s="28"/>
      <c r="K37" s="28"/>
      <c r="L37" s="28">
        <v>1.3</v>
      </c>
      <c r="M37" s="28"/>
      <c r="N37" s="28"/>
      <c r="O37" s="28"/>
      <c r="P37" s="28"/>
      <c r="Q37" s="28"/>
      <c r="R37" s="28"/>
      <c r="S37" s="28"/>
      <c r="T37" s="13"/>
    </row>
    <row r="38" spans="1:20" ht="19" hidden="1" x14ac:dyDescent="0.25">
      <c r="A38" s="12"/>
      <c r="B38" s="28"/>
      <c r="C38" s="27"/>
      <c r="D38" s="27" t="s">
        <v>12</v>
      </c>
      <c r="E38" s="27"/>
      <c r="F38" s="27"/>
      <c r="G38" s="27"/>
      <c r="H38" s="27"/>
      <c r="I38" s="27"/>
      <c r="J38" s="28"/>
      <c r="K38" s="28"/>
      <c r="L38" s="28">
        <v>1.2</v>
      </c>
      <c r="M38" s="28"/>
      <c r="N38" s="28"/>
      <c r="O38" s="28"/>
      <c r="P38" s="28"/>
      <c r="Q38" s="28"/>
      <c r="R38" s="28"/>
      <c r="S38" s="28"/>
      <c r="T38" s="13"/>
    </row>
    <row r="39" spans="1:20" ht="19" hidden="1" x14ac:dyDescent="0.25">
      <c r="A39" s="12"/>
      <c r="B39" s="28"/>
      <c r="C39" s="27"/>
      <c r="D39" s="27" t="s">
        <v>13</v>
      </c>
      <c r="E39" s="27"/>
      <c r="F39" s="27"/>
      <c r="G39" s="27"/>
      <c r="H39" s="27"/>
      <c r="I39" s="27"/>
      <c r="J39" s="28"/>
      <c r="K39" s="28"/>
      <c r="L39" s="28">
        <v>1</v>
      </c>
      <c r="M39" s="28"/>
      <c r="N39" s="28"/>
      <c r="O39" s="28"/>
      <c r="P39" s="28"/>
      <c r="Q39" s="28"/>
      <c r="R39" s="28"/>
      <c r="S39" s="28"/>
      <c r="T39" s="13"/>
    </row>
    <row r="40" spans="1:20" ht="19" x14ac:dyDescent="0.25">
      <c r="A40" s="12"/>
      <c r="B40" s="28"/>
      <c r="C40" s="27"/>
      <c r="D40" s="27"/>
      <c r="E40" s="27"/>
      <c r="F40" s="27"/>
      <c r="G40" s="27"/>
      <c r="H40" s="27"/>
      <c r="I40" s="27"/>
      <c r="J40" s="28"/>
      <c r="K40" s="28"/>
      <c r="L40" s="28"/>
      <c r="M40" s="28"/>
      <c r="N40" s="28"/>
      <c r="O40" s="28">
        <f>VLOOKUP(N41,$D$42:$L$46,9,FALSE)</f>
        <v>0</v>
      </c>
      <c r="P40" s="28"/>
      <c r="Q40" s="28"/>
      <c r="R40" s="28"/>
      <c r="S40" s="28"/>
      <c r="T40" s="13"/>
    </row>
    <row r="41" spans="1:20" s="66" customFormat="1" ht="37" customHeight="1" x14ac:dyDescent="0.2">
      <c r="A41" s="63"/>
      <c r="B41" s="27"/>
      <c r="C41" s="109" t="s">
        <v>14</v>
      </c>
      <c r="D41" s="109"/>
      <c r="E41" s="109"/>
      <c r="F41" s="109"/>
      <c r="G41" s="109"/>
      <c r="H41" s="109"/>
      <c r="I41" s="27"/>
      <c r="J41" s="27"/>
      <c r="K41" s="27"/>
      <c r="L41" s="27"/>
      <c r="M41" s="27"/>
      <c r="N41" s="67" t="s">
        <v>30</v>
      </c>
      <c r="O41" s="27">
        <f>IF(N41=D42,0,(O40*$O$27)-$O$27)</f>
        <v>0</v>
      </c>
      <c r="P41" s="27"/>
      <c r="Q41" s="27"/>
      <c r="R41" s="27"/>
      <c r="S41" s="27"/>
      <c r="T41" s="65"/>
    </row>
    <row r="42" spans="1:20" ht="19" hidden="1" x14ac:dyDescent="0.25">
      <c r="A42" s="12"/>
      <c r="B42" s="28"/>
      <c r="C42" s="27"/>
      <c r="D42" s="27" t="s">
        <v>30</v>
      </c>
      <c r="E42" s="27"/>
      <c r="F42" s="27"/>
      <c r="G42" s="27"/>
      <c r="H42" s="27"/>
      <c r="I42" s="27"/>
      <c r="J42" s="28"/>
      <c r="K42" s="28"/>
      <c r="L42" s="28"/>
      <c r="M42" s="28"/>
      <c r="N42" s="28"/>
      <c r="O42" s="28"/>
      <c r="P42" s="28"/>
      <c r="Q42" s="28"/>
      <c r="R42" s="28"/>
      <c r="S42" s="28"/>
      <c r="T42" s="13"/>
    </row>
    <row r="43" spans="1:20" ht="19" hidden="1" x14ac:dyDescent="0.25">
      <c r="A43" s="12"/>
      <c r="B43" s="28"/>
      <c r="C43" s="27"/>
      <c r="D43" s="27" t="s">
        <v>3</v>
      </c>
      <c r="E43" s="27"/>
      <c r="F43" s="27"/>
      <c r="G43" s="27"/>
      <c r="H43" s="27"/>
      <c r="I43" s="27"/>
      <c r="J43" s="28"/>
      <c r="K43" s="28"/>
      <c r="L43" s="28">
        <v>1</v>
      </c>
      <c r="M43" s="28"/>
      <c r="N43" s="28"/>
      <c r="O43" s="28"/>
      <c r="P43" s="28"/>
      <c r="Q43" s="28"/>
      <c r="R43" s="28"/>
      <c r="S43" s="28"/>
      <c r="T43" s="13"/>
    </row>
    <row r="44" spans="1:20" ht="19" hidden="1" x14ac:dyDescent="0.25">
      <c r="A44" s="12"/>
      <c r="B44" s="28"/>
      <c r="C44" s="27"/>
      <c r="D44" s="27" t="s">
        <v>39</v>
      </c>
      <c r="E44" s="27"/>
      <c r="F44" s="27"/>
      <c r="G44" s="27"/>
      <c r="H44" s="27"/>
      <c r="I44" s="27"/>
      <c r="J44" s="28"/>
      <c r="K44" s="28"/>
      <c r="L44" s="28">
        <v>1.3</v>
      </c>
      <c r="M44" s="28"/>
      <c r="N44" s="28"/>
      <c r="O44" s="28"/>
      <c r="P44" s="28"/>
      <c r="Q44" s="28"/>
      <c r="R44" s="28"/>
      <c r="S44" s="28"/>
      <c r="T44" s="13"/>
    </row>
    <row r="45" spans="1:20" ht="19" hidden="1" x14ac:dyDescent="0.25">
      <c r="A45" s="12"/>
      <c r="B45" s="28"/>
      <c r="C45" s="27"/>
      <c r="D45" s="27" t="s">
        <v>4</v>
      </c>
      <c r="E45" s="27"/>
      <c r="F45" s="27"/>
      <c r="G45" s="27"/>
      <c r="H45" s="27"/>
      <c r="I45" s="27"/>
      <c r="J45" s="28"/>
      <c r="K45" s="28"/>
      <c r="L45" s="28">
        <v>1.2</v>
      </c>
      <c r="M45" s="28"/>
      <c r="N45" s="28"/>
      <c r="O45" s="28"/>
      <c r="P45" s="28"/>
      <c r="Q45" s="28"/>
      <c r="R45" s="28"/>
      <c r="S45" s="28"/>
      <c r="T45" s="13"/>
    </row>
    <row r="46" spans="1:20" ht="19" hidden="1" x14ac:dyDescent="0.25">
      <c r="A46" s="12"/>
      <c r="B46" s="28"/>
      <c r="C46" s="27"/>
      <c r="D46" s="27" t="s">
        <v>5</v>
      </c>
      <c r="E46" s="27"/>
      <c r="F46" s="27"/>
      <c r="G46" s="27"/>
      <c r="H46" s="27"/>
      <c r="I46" s="27"/>
      <c r="J46" s="28"/>
      <c r="K46" s="28"/>
      <c r="L46" s="28">
        <v>1.1000000000000001</v>
      </c>
      <c r="M46" s="28"/>
      <c r="N46" s="28"/>
      <c r="O46" s="28"/>
      <c r="P46" s="28"/>
      <c r="Q46" s="28"/>
      <c r="R46" s="28"/>
      <c r="S46" s="28"/>
      <c r="T46" s="13"/>
    </row>
    <row r="47" spans="1:20" ht="19" x14ac:dyDescent="0.25">
      <c r="A47" s="12"/>
      <c r="B47" s="28"/>
      <c r="C47" s="27"/>
      <c r="D47" s="27"/>
      <c r="E47" s="27"/>
      <c r="F47" s="27"/>
      <c r="G47" s="27"/>
      <c r="H47" s="27"/>
      <c r="I47" s="27"/>
      <c r="J47" s="28"/>
      <c r="K47" s="28"/>
      <c r="L47" s="28"/>
      <c r="M47" s="28"/>
      <c r="N47" s="28"/>
      <c r="O47" s="28">
        <f>VLOOKUP(N48,$D$49:$L$54,9,FALSE)</f>
        <v>0</v>
      </c>
      <c r="P47" s="28"/>
      <c r="Q47" s="28"/>
      <c r="R47" s="28"/>
      <c r="S47" s="28"/>
      <c r="T47" s="13"/>
    </row>
    <row r="48" spans="1:20" s="66" customFormat="1" ht="37" customHeight="1" x14ac:dyDescent="0.2">
      <c r="A48" s="63"/>
      <c r="B48" s="27"/>
      <c r="C48" s="109" t="s">
        <v>15</v>
      </c>
      <c r="D48" s="109"/>
      <c r="E48" s="109"/>
      <c r="F48" s="109"/>
      <c r="G48" s="109"/>
      <c r="H48" s="109"/>
      <c r="I48" s="27"/>
      <c r="J48" s="27"/>
      <c r="K48" s="27"/>
      <c r="L48" s="27"/>
      <c r="M48" s="27"/>
      <c r="N48" s="67" t="s">
        <v>30</v>
      </c>
      <c r="O48" s="27">
        <f>IF(N48=D49,0,(O47*$O$27)-$O$27)</f>
        <v>0</v>
      </c>
      <c r="P48" s="27"/>
      <c r="Q48" s="27"/>
      <c r="R48" s="27"/>
      <c r="S48" s="27"/>
      <c r="T48" s="65"/>
    </row>
    <row r="49" spans="1:20" ht="19" hidden="1" x14ac:dyDescent="0.25">
      <c r="A49" s="12"/>
      <c r="B49" s="28"/>
      <c r="C49" s="27"/>
      <c r="D49" s="27" t="s">
        <v>30</v>
      </c>
      <c r="E49" s="27"/>
      <c r="F49" s="27"/>
      <c r="G49" s="27"/>
      <c r="H49" s="27"/>
      <c r="I49" s="27"/>
      <c r="J49" s="28"/>
      <c r="K49" s="28"/>
      <c r="L49" s="28"/>
      <c r="M49" s="28"/>
      <c r="N49" s="28"/>
      <c r="O49" s="28"/>
      <c r="P49" s="28"/>
      <c r="Q49" s="28"/>
      <c r="R49" s="28"/>
      <c r="S49" s="28"/>
      <c r="T49" s="13"/>
    </row>
    <row r="50" spans="1:20" ht="19" hidden="1" x14ac:dyDescent="0.25">
      <c r="A50" s="12"/>
      <c r="B50" s="28"/>
      <c r="C50" s="27"/>
      <c r="D50" s="27" t="s">
        <v>96</v>
      </c>
      <c r="E50" s="27"/>
      <c r="F50" s="27"/>
      <c r="G50" s="27"/>
      <c r="H50" s="27"/>
      <c r="I50" s="27"/>
      <c r="J50" s="28"/>
      <c r="K50" s="28"/>
      <c r="L50" s="28">
        <v>1</v>
      </c>
      <c r="M50" s="28"/>
      <c r="N50" s="28"/>
      <c r="O50" s="28"/>
      <c r="P50" s="28"/>
      <c r="Q50" s="28"/>
      <c r="R50" s="28"/>
      <c r="S50" s="28"/>
      <c r="T50" s="13"/>
    </row>
    <row r="51" spans="1:20" ht="19" hidden="1" x14ac:dyDescent="0.25">
      <c r="A51" s="12"/>
      <c r="B51" s="28"/>
      <c r="C51" s="27"/>
      <c r="D51" s="27" t="s">
        <v>6</v>
      </c>
      <c r="E51" s="27"/>
      <c r="F51" s="27"/>
      <c r="G51" s="27"/>
      <c r="H51" s="27"/>
      <c r="I51" s="27"/>
      <c r="J51" s="28"/>
      <c r="K51" s="28"/>
      <c r="L51" s="28">
        <v>1.1000000000000001</v>
      </c>
      <c r="M51" s="28"/>
      <c r="N51" s="28"/>
      <c r="O51" s="28"/>
      <c r="P51" s="28"/>
      <c r="Q51" s="28"/>
      <c r="R51" s="28"/>
      <c r="S51" s="28"/>
      <c r="T51" s="13"/>
    </row>
    <row r="52" spans="1:20" ht="19" hidden="1" x14ac:dyDescent="0.25">
      <c r="A52" s="12"/>
      <c r="B52" s="28"/>
      <c r="C52" s="27"/>
      <c r="D52" s="27" t="s">
        <v>41</v>
      </c>
      <c r="E52" s="27"/>
      <c r="F52" s="27"/>
      <c r="G52" s="27"/>
      <c r="H52" s="27"/>
      <c r="I52" s="27"/>
      <c r="J52" s="28"/>
      <c r="K52" s="28"/>
      <c r="L52" s="28">
        <v>1.2</v>
      </c>
      <c r="M52" s="28"/>
      <c r="N52" s="28"/>
      <c r="O52" s="28"/>
      <c r="P52" s="28"/>
      <c r="Q52" s="28"/>
      <c r="R52" s="28"/>
      <c r="S52" s="28"/>
      <c r="T52" s="13"/>
    </row>
    <row r="53" spans="1:20" ht="19" hidden="1" x14ac:dyDescent="0.25">
      <c r="A53" s="12"/>
      <c r="B53" s="28"/>
      <c r="C53" s="27"/>
      <c r="D53" s="27" t="s">
        <v>42</v>
      </c>
      <c r="E53" s="27"/>
      <c r="F53" s="27"/>
      <c r="G53" s="27"/>
      <c r="H53" s="27"/>
      <c r="I53" s="27"/>
      <c r="J53" s="28"/>
      <c r="K53" s="28"/>
      <c r="L53" s="28">
        <v>1.3</v>
      </c>
      <c r="M53" s="28"/>
      <c r="N53" s="28"/>
      <c r="O53" s="28"/>
      <c r="P53" s="28"/>
      <c r="Q53" s="28"/>
      <c r="R53" s="28"/>
      <c r="S53" s="28"/>
      <c r="T53" s="13"/>
    </row>
    <row r="54" spans="1:20" ht="19" hidden="1" x14ac:dyDescent="0.25">
      <c r="A54" s="12"/>
      <c r="B54" s="28"/>
      <c r="C54" s="27"/>
      <c r="D54" s="27" t="s">
        <v>97</v>
      </c>
      <c r="E54" s="27"/>
      <c r="F54" s="27"/>
      <c r="G54" s="27"/>
      <c r="H54" s="27"/>
      <c r="I54" s="27"/>
      <c r="J54" s="28"/>
      <c r="K54" s="28"/>
      <c r="L54" s="28">
        <v>1.4</v>
      </c>
      <c r="M54" s="28"/>
      <c r="N54" s="28"/>
      <c r="O54" s="28"/>
      <c r="P54" s="28"/>
      <c r="Q54" s="28"/>
      <c r="R54" s="28"/>
      <c r="S54" s="28"/>
      <c r="T54" s="13"/>
    </row>
    <row r="55" spans="1:20" ht="19" x14ac:dyDescent="0.25">
      <c r="A55" s="12"/>
      <c r="B55" s="28"/>
      <c r="C55" s="27"/>
      <c r="D55" s="27"/>
      <c r="E55" s="27"/>
      <c r="F55" s="27"/>
      <c r="G55" s="27"/>
      <c r="H55" s="27"/>
      <c r="I55" s="27"/>
      <c r="J55" s="28"/>
      <c r="K55" s="28"/>
      <c r="L55" s="28"/>
      <c r="M55" s="28"/>
      <c r="N55" s="28"/>
      <c r="O55" s="28">
        <f>VLOOKUP(N56,$D$57:$L$61,9,FALSE)</f>
        <v>0</v>
      </c>
      <c r="P55" s="28"/>
      <c r="Q55" s="28"/>
      <c r="R55" s="28"/>
      <c r="S55" s="28"/>
      <c r="T55" s="13"/>
    </row>
    <row r="56" spans="1:20" s="66" customFormat="1" ht="37" customHeight="1" x14ac:dyDescent="0.2">
      <c r="A56" s="63"/>
      <c r="B56" s="27"/>
      <c r="C56" s="109" t="s">
        <v>16</v>
      </c>
      <c r="D56" s="109"/>
      <c r="E56" s="109"/>
      <c r="F56" s="109"/>
      <c r="G56" s="109"/>
      <c r="H56" s="109"/>
      <c r="I56" s="27"/>
      <c r="J56" s="27"/>
      <c r="K56" s="27"/>
      <c r="L56" s="27"/>
      <c r="M56" s="27"/>
      <c r="N56" s="67" t="s">
        <v>30</v>
      </c>
      <c r="O56" s="27">
        <f>IF(N56=D57,0,(O55*$O$27)-$O$27)</f>
        <v>0</v>
      </c>
      <c r="P56" s="27"/>
      <c r="Q56" s="27"/>
      <c r="R56" s="27"/>
      <c r="S56" s="27"/>
      <c r="T56" s="65"/>
    </row>
    <row r="57" spans="1:20" ht="19" hidden="1" x14ac:dyDescent="0.25">
      <c r="A57" s="12"/>
      <c r="B57" s="28"/>
      <c r="C57" s="27"/>
      <c r="D57" s="27" t="s">
        <v>30</v>
      </c>
      <c r="E57" s="27"/>
      <c r="F57" s="27"/>
      <c r="G57" s="27"/>
      <c r="H57" s="27"/>
      <c r="I57" s="27"/>
      <c r="J57" s="28"/>
      <c r="K57" s="28"/>
      <c r="L57" s="28"/>
      <c r="M57" s="28"/>
      <c r="N57" s="28"/>
      <c r="O57" s="28"/>
      <c r="P57" s="28"/>
      <c r="Q57" s="28"/>
      <c r="R57" s="28"/>
      <c r="S57" s="28"/>
      <c r="T57" s="13"/>
    </row>
    <row r="58" spans="1:20" ht="19" hidden="1" x14ac:dyDescent="0.25">
      <c r="A58" s="12"/>
      <c r="B58" s="28"/>
      <c r="C58" s="27"/>
      <c r="D58" s="27" t="s">
        <v>7</v>
      </c>
      <c r="E58" s="27"/>
      <c r="F58" s="27"/>
      <c r="G58" s="27"/>
      <c r="H58" s="27"/>
      <c r="I58" s="27"/>
      <c r="J58" s="28"/>
      <c r="K58" s="28"/>
      <c r="L58" s="28">
        <v>1</v>
      </c>
      <c r="M58" s="28"/>
      <c r="N58" s="28"/>
      <c r="O58" s="28"/>
      <c r="P58" s="28"/>
      <c r="Q58" s="28"/>
      <c r="R58" s="28"/>
      <c r="S58" s="28"/>
      <c r="T58" s="13"/>
    </row>
    <row r="59" spans="1:20" ht="19" hidden="1" x14ac:dyDescent="0.25">
      <c r="A59" s="12"/>
      <c r="B59" s="28"/>
      <c r="C59" s="27"/>
      <c r="D59" s="27" t="s">
        <v>43</v>
      </c>
      <c r="E59" s="27"/>
      <c r="F59" s="27"/>
      <c r="G59" s="27"/>
      <c r="H59" s="27"/>
      <c r="I59" s="27"/>
      <c r="J59" s="28"/>
      <c r="K59" s="28"/>
      <c r="L59" s="28">
        <v>1.2</v>
      </c>
      <c r="M59" s="28"/>
      <c r="N59" s="28"/>
      <c r="O59" s="28"/>
      <c r="P59" s="28"/>
      <c r="Q59" s="28"/>
      <c r="R59" s="28"/>
      <c r="S59" s="28"/>
      <c r="T59" s="13"/>
    </row>
    <row r="60" spans="1:20" ht="19" hidden="1" x14ac:dyDescent="0.25">
      <c r="A60" s="12"/>
      <c r="B60" s="28"/>
      <c r="C60" s="27"/>
      <c r="D60" s="27" t="s">
        <v>44</v>
      </c>
      <c r="E60" s="27"/>
      <c r="F60" s="27"/>
      <c r="G60" s="27"/>
      <c r="H60" s="27"/>
      <c r="I60" s="27"/>
      <c r="J60" s="28"/>
      <c r="K60" s="28"/>
      <c r="L60" s="28">
        <v>1.3</v>
      </c>
      <c r="M60" s="28"/>
      <c r="N60" s="28"/>
      <c r="O60" s="28"/>
      <c r="P60" s="28"/>
      <c r="Q60" s="28"/>
      <c r="R60" s="28"/>
      <c r="S60" s="28"/>
      <c r="T60" s="13"/>
    </row>
    <row r="61" spans="1:20" ht="19" hidden="1" x14ac:dyDescent="0.25">
      <c r="A61" s="12"/>
      <c r="B61" s="28"/>
      <c r="C61" s="27"/>
      <c r="D61" s="27" t="s">
        <v>45</v>
      </c>
      <c r="E61" s="27"/>
      <c r="F61" s="27"/>
      <c r="G61" s="27"/>
      <c r="H61" s="27"/>
      <c r="I61" s="27"/>
      <c r="J61" s="28"/>
      <c r="K61" s="28"/>
      <c r="L61" s="28">
        <v>1.4</v>
      </c>
      <c r="M61" s="28"/>
      <c r="N61" s="28"/>
      <c r="O61" s="28"/>
      <c r="P61" s="28"/>
      <c r="Q61" s="28"/>
      <c r="R61" s="28"/>
      <c r="S61" s="28"/>
      <c r="T61" s="13"/>
    </row>
    <row r="62" spans="1:20" ht="19" x14ac:dyDescent="0.25">
      <c r="A62" s="12"/>
      <c r="B62" s="28"/>
      <c r="C62" s="27"/>
      <c r="D62" s="27"/>
      <c r="E62" s="27"/>
      <c r="F62" s="27"/>
      <c r="G62" s="27"/>
      <c r="H62" s="27"/>
      <c r="I62" s="27"/>
      <c r="J62" s="28"/>
      <c r="K62" s="28"/>
      <c r="L62" s="28"/>
      <c r="M62" s="28"/>
      <c r="N62" s="28"/>
      <c r="O62" s="28">
        <f>VLOOKUP(N63,$D$64:$L$67,9,FALSE)</f>
        <v>0</v>
      </c>
      <c r="P62" s="28"/>
      <c r="Q62" s="28"/>
      <c r="R62" s="28"/>
      <c r="S62" s="28"/>
      <c r="T62" s="13"/>
    </row>
    <row r="63" spans="1:20" s="66" customFormat="1" ht="37" customHeight="1" x14ac:dyDescent="0.2">
      <c r="A63" s="63"/>
      <c r="B63" s="27"/>
      <c r="C63" s="109" t="s">
        <v>28</v>
      </c>
      <c r="D63" s="109"/>
      <c r="E63" s="109"/>
      <c r="F63" s="109"/>
      <c r="G63" s="109"/>
      <c r="H63" s="109"/>
      <c r="I63" s="27"/>
      <c r="J63" s="27"/>
      <c r="K63" s="27"/>
      <c r="L63" s="27"/>
      <c r="M63" s="27"/>
      <c r="N63" s="67" t="s">
        <v>30</v>
      </c>
      <c r="O63" s="27">
        <f>IF(N63=D64,0,(O62*$O$27)-$O$27)</f>
        <v>0</v>
      </c>
      <c r="P63" s="27"/>
      <c r="Q63" s="27"/>
      <c r="R63" s="27"/>
      <c r="S63" s="27"/>
      <c r="T63" s="65"/>
    </row>
    <row r="64" spans="1:20" ht="19" hidden="1" x14ac:dyDescent="0.25">
      <c r="A64" s="12"/>
      <c r="B64" s="28"/>
      <c r="C64" s="27"/>
      <c r="D64" s="27" t="s">
        <v>30</v>
      </c>
      <c r="E64" s="27"/>
      <c r="F64" s="27"/>
      <c r="G64" s="27"/>
      <c r="H64" s="27"/>
      <c r="I64" s="27"/>
      <c r="J64" s="28"/>
      <c r="K64" s="28"/>
      <c r="L64" s="28"/>
      <c r="M64" s="28"/>
      <c r="N64" s="28"/>
      <c r="O64" s="28"/>
      <c r="P64" s="28"/>
      <c r="Q64" s="28"/>
      <c r="R64" s="28"/>
      <c r="S64" s="28"/>
      <c r="T64" s="13"/>
    </row>
    <row r="65" spans="1:20" ht="19" hidden="1" x14ac:dyDescent="0.25">
      <c r="A65" s="12"/>
      <c r="B65" s="28"/>
      <c r="C65" s="27"/>
      <c r="D65" s="27" t="s">
        <v>17</v>
      </c>
      <c r="E65" s="27"/>
      <c r="F65" s="27"/>
      <c r="G65" s="27"/>
      <c r="H65" s="27"/>
      <c r="I65" s="27"/>
      <c r="J65" s="28"/>
      <c r="K65" s="28"/>
      <c r="L65" s="28">
        <v>1</v>
      </c>
      <c r="M65" s="28"/>
      <c r="N65" s="28"/>
      <c r="O65" s="28"/>
      <c r="P65" s="28"/>
      <c r="Q65" s="28"/>
      <c r="R65" s="28"/>
      <c r="S65" s="28"/>
      <c r="T65" s="13"/>
    </row>
    <row r="66" spans="1:20" ht="19" hidden="1" x14ac:dyDescent="0.25">
      <c r="A66" s="12"/>
      <c r="B66" s="28"/>
      <c r="C66" s="27"/>
      <c r="D66" s="27" t="s">
        <v>18</v>
      </c>
      <c r="E66" s="27"/>
      <c r="F66" s="27"/>
      <c r="G66" s="27"/>
      <c r="H66" s="27"/>
      <c r="I66" s="27"/>
      <c r="J66" s="28"/>
      <c r="K66" s="28"/>
      <c r="L66" s="28">
        <v>1.1000000000000001</v>
      </c>
      <c r="M66" s="28"/>
      <c r="N66" s="28"/>
      <c r="O66" s="28"/>
      <c r="P66" s="28"/>
      <c r="Q66" s="28"/>
      <c r="R66" s="28"/>
      <c r="S66" s="28"/>
      <c r="T66" s="13"/>
    </row>
    <row r="67" spans="1:20" ht="19" hidden="1" x14ac:dyDescent="0.25">
      <c r="A67" s="12"/>
      <c r="B67" s="28"/>
      <c r="C67" s="27"/>
      <c r="D67" s="27" t="s">
        <v>56</v>
      </c>
      <c r="E67" s="27"/>
      <c r="F67" s="27"/>
      <c r="G67" s="27"/>
      <c r="H67" s="27"/>
      <c r="I67" s="27"/>
      <c r="J67" s="28"/>
      <c r="K67" s="28"/>
      <c r="L67" s="28">
        <v>1.3</v>
      </c>
      <c r="M67" s="28"/>
      <c r="N67" s="28"/>
      <c r="O67" s="28"/>
      <c r="P67" s="28"/>
      <c r="Q67" s="28"/>
      <c r="R67" s="28"/>
      <c r="S67" s="28"/>
      <c r="T67" s="13"/>
    </row>
    <row r="68" spans="1:20" ht="19" x14ac:dyDescent="0.25">
      <c r="A68" s="12"/>
      <c r="B68" s="28"/>
      <c r="C68" s="27"/>
      <c r="D68" s="27"/>
      <c r="E68" s="27"/>
      <c r="F68" s="27"/>
      <c r="G68" s="27"/>
      <c r="H68" s="27"/>
      <c r="I68" s="27"/>
      <c r="J68" s="28"/>
      <c r="K68" s="28"/>
      <c r="L68" s="28"/>
      <c r="M68" s="28"/>
      <c r="N68" s="28"/>
      <c r="O68" s="28">
        <f>VLOOKUP(N69,$D$70:$L$72,9,FALSE)</f>
        <v>0</v>
      </c>
      <c r="P68" s="28"/>
      <c r="Q68" s="28"/>
      <c r="R68" s="28"/>
      <c r="S68" s="28"/>
      <c r="T68" s="13"/>
    </row>
    <row r="69" spans="1:20" s="66" customFormat="1" ht="37" customHeight="1" x14ac:dyDescent="0.2">
      <c r="A69" s="63"/>
      <c r="B69" s="27"/>
      <c r="C69" s="103" t="s">
        <v>36</v>
      </c>
      <c r="D69" s="103"/>
      <c r="E69" s="103"/>
      <c r="F69" s="103"/>
      <c r="G69" s="103"/>
      <c r="H69" s="103"/>
      <c r="I69" s="27"/>
      <c r="J69" s="27"/>
      <c r="K69" s="27"/>
      <c r="L69" s="27"/>
      <c r="M69" s="27"/>
      <c r="N69" s="67" t="s">
        <v>30</v>
      </c>
      <c r="O69" s="27">
        <f>IF(N69=D70,0,(O68*$O$27)-$O$27)</f>
        <v>0</v>
      </c>
      <c r="P69" s="27"/>
      <c r="Q69" s="27"/>
      <c r="R69" s="27"/>
      <c r="S69" s="27"/>
      <c r="T69" s="65"/>
    </row>
    <row r="70" spans="1:20" ht="19" hidden="1" x14ac:dyDescent="0.25">
      <c r="A70" s="12"/>
      <c r="B70" s="28"/>
      <c r="C70" s="27"/>
      <c r="D70" s="27" t="s">
        <v>30</v>
      </c>
      <c r="E70" s="27"/>
      <c r="F70" s="27"/>
      <c r="G70" s="27"/>
      <c r="H70" s="27"/>
      <c r="I70" s="27"/>
      <c r="J70" s="28"/>
      <c r="K70" s="28"/>
      <c r="L70" s="28"/>
      <c r="M70" s="28"/>
      <c r="N70" s="28"/>
      <c r="O70" s="28"/>
      <c r="P70" s="28"/>
      <c r="Q70" s="28"/>
      <c r="R70" s="28"/>
      <c r="S70" s="28"/>
      <c r="T70" s="13"/>
    </row>
    <row r="71" spans="1:20" ht="19" hidden="1" x14ac:dyDescent="0.25">
      <c r="A71" s="12"/>
      <c r="B71" s="28"/>
      <c r="C71" s="27"/>
      <c r="D71" s="27" t="s">
        <v>19</v>
      </c>
      <c r="E71" s="27"/>
      <c r="F71" s="27"/>
      <c r="G71" s="27"/>
      <c r="H71" s="27"/>
      <c r="I71" s="27"/>
      <c r="J71" s="28"/>
      <c r="K71" s="28"/>
      <c r="L71" s="28">
        <v>1.2</v>
      </c>
      <c r="M71" s="28"/>
      <c r="N71" s="28"/>
      <c r="O71" s="28"/>
      <c r="P71" s="28"/>
      <c r="Q71" s="28"/>
      <c r="R71" s="28"/>
      <c r="S71" s="28"/>
      <c r="T71" s="13"/>
    </row>
    <row r="72" spans="1:20" ht="19" hidden="1" x14ac:dyDescent="0.25">
      <c r="A72" s="12"/>
      <c r="B72" s="28"/>
      <c r="C72" s="27"/>
      <c r="D72" s="27" t="s">
        <v>20</v>
      </c>
      <c r="E72" s="27"/>
      <c r="F72" s="27"/>
      <c r="G72" s="27"/>
      <c r="H72" s="27"/>
      <c r="I72" s="27"/>
      <c r="J72" s="28"/>
      <c r="K72" s="28"/>
      <c r="L72" s="28">
        <v>1</v>
      </c>
      <c r="M72" s="28"/>
      <c r="N72" s="28"/>
      <c r="O72" s="28"/>
      <c r="P72" s="28"/>
      <c r="Q72" s="28"/>
      <c r="R72" s="28"/>
      <c r="S72" s="28"/>
      <c r="T72" s="13"/>
    </row>
    <row r="73" spans="1:20" ht="19" x14ac:dyDescent="0.25">
      <c r="A73" s="12"/>
      <c r="B73" s="28"/>
      <c r="C73" s="27"/>
      <c r="D73" s="27"/>
      <c r="E73" s="27"/>
      <c r="F73" s="27"/>
      <c r="G73" s="27"/>
      <c r="H73" s="27"/>
      <c r="I73" s="27"/>
      <c r="J73" s="28"/>
      <c r="K73" s="28"/>
      <c r="L73" s="28"/>
      <c r="M73" s="28"/>
      <c r="N73" s="28"/>
      <c r="O73" s="28">
        <f>VLOOKUP(N74,$D$75:$L$78,9,FALSE)</f>
        <v>0</v>
      </c>
      <c r="P73" s="28"/>
      <c r="Q73" s="28"/>
      <c r="R73" s="28"/>
      <c r="S73" s="28"/>
      <c r="T73" s="13"/>
    </row>
    <row r="74" spans="1:20" s="66" customFormat="1" ht="37" customHeight="1" x14ac:dyDescent="0.2">
      <c r="A74" s="63"/>
      <c r="B74" s="27"/>
      <c r="C74" s="107" t="s">
        <v>21</v>
      </c>
      <c r="D74" s="107"/>
      <c r="E74" s="107"/>
      <c r="F74" s="107"/>
      <c r="G74" s="107"/>
      <c r="H74" s="107"/>
      <c r="I74" s="27"/>
      <c r="J74" s="27"/>
      <c r="K74" s="27"/>
      <c r="L74" s="27"/>
      <c r="M74" s="27"/>
      <c r="N74" s="67" t="s">
        <v>30</v>
      </c>
      <c r="O74" s="27">
        <f>IF(N74=D75,0,(O73*$O$27)-$O$27)</f>
        <v>0</v>
      </c>
      <c r="P74" s="27"/>
      <c r="Q74" s="27"/>
      <c r="R74" s="27"/>
      <c r="S74" s="27"/>
      <c r="T74" s="65"/>
    </row>
    <row r="75" spans="1:20" ht="19" hidden="1" x14ac:dyDescent="0.25">
      <c r="A75" s="12"/>
      <c r="B75" s="28"/>
      <c r="C75" s="27"/>
      <c r="D75" s="27" t="s">
        <v>30</v>
      </c>
      <c r="E75" s="27"/>
      <c r="F75" s="27"/>
      <c r="G75" s="27"/>
      <c r="H75" s="27"/>
      <c r="I75" s="27"/>
      <c r="J75" s="28"/>
      <c r="K75" s="28"/>
      <c r="L75" s="28"/>
      <c r="M75" s="28"/>
      <c r="N75" s="28"/>
      <c r="O75" s="28"/>
      <c r="P75" s="28"/>
      <c r="Q75" s="28"/>
      <c r="R75" s="28"/>
      <c r="S75" s="28"/>
      <c r="T75" s="13"/>
    </row>
    <row r="76" spans="1:20" ht="19" hidden="1" x14ac:dyDescent="0.25">
      <c r="A76" s="12"/>
      <c r="B76" s="28"/>
      <c r="C76" s="27"/>
      <c r="D76" s="27" t="s">
        <v>22</v>
      </c>
      <c r="E76" s="27"/>
      <c r="F76" s="27"/>
      <c r="G76" s="27"/>
      <c r="H76" s="27"/>
      <c r="I76" s="27"/>
      <c r="J76" s="28"/>
      <c r="K76" s="28"/>
      <c r="L76" s="28">
        <v>1</v>
      </c>
      <c r="M76" s="28"/>
      <c r="N76" s="28"/>
      <c r="O76" s="28"/>
      <c r="P76" s="28"/>
      <c r="Q76" s="28"/>
      <c r="R76" s="28"/>
      <c r="S76" s="28"/>
      <c r="T76" s="13"/>
    </row>
    <row r="77" spans="1:20" ht="19" hidden="1" x14ac:dyDescent="0.25">
      <c r="A77" s="12"/>
      <c r="B77" s="28"/>
      <c r="C77" s="27"/>
      <c r="D77" s="27" t="s">
        <v>99</v>
      </c>
      <c r="E77" s="27"/>
      <c r="F77" s="27"/>
      <c r="G77" s="27"/>
      <c r="H77" s="27"/>
      <c r="I77" s="27"/>
      <c r="J77" s="28"/>
      <c r="K77" s="28"/>
      <c r="L77" s="28">
        <v>1.1000000000000001</v>
      </c>
      <c r="M77" s="28"/>
      <c r="N77" s="28"/>
      <c r="O77" s="28"/>
      <c r="P77" s="28"/>
      <c r="Q77" s="28"/>
      <c r="R77" s="28"/>
      <c r="S77" s="28"/>
      <c r="T77" s="13"/>
    </row>
    <row r="78" spans="1:20" ht="19" hidden="1" x14ac:dyDescent="0.25">
      <c r="A78" s="12"/>
      <c r="B78" s="28"/>
      <c r="C78" s="27"/>
      <c r="D78" s="27" t="s">
        <v>98</v>
      </c>
      <c r="E78" s="27"/>
      <c r="F78" s="27"/>
      <c r="G78" s="27"/>
      <c r="H78" s="27"/>
      <c r="I78" s="27"/>
      <c r="J78" s="28"/>
      <c r="K78" s="28"/>
      <c r="L78" s="28">
        <v>1.2</v>
      </c>
      <c r="M78" s="28"/>
      <c r="N78" s="28"/>
      <c r="O78" s="28"/>
      <c r="P78" s="28"/>
      <c r="Q78" s="28"/>
      <c r="R78" s="28"/>
      <c r="S78" s="28"/>
      <c r="T78" s="13"/>
    </row>
    <row r="79" spans="1:20" ht="19" x14ac:dyDescent="0.25">
      <c r="A79" s="12"/>
      <c r="B79" s="28"/>
      <c r="C79" s="27"/>
      <c r="D79" s="27"/>
      <c r="E79" s="27"/>
      <c r="F79" s="27"/>
      <c r="G79" s="27"/>
      <c r="H79" s="27"/>
      <c r="I79" s="27"/>
      <c r="J79" s="28"/>
      <c r="K79" s="28"/>
      <c r="L79" s="28"/>
      <c r="M79" s="28"/>
      <c r="N79" s="28"/>
      <c r="O79" s="28">
        <f>VLOOKUP(N80,$D$81:$L$84,9,FALSE)</f>
        <v>0</v>
      </c>
      <c r="P79" s="28"/>
      <c r="Q79" s="28"/>
      <c r="R79" s="28"/>
      <c r="S79" s="28"/>
      <c r="T79" s="13"/>
    </row>
    <row r="80" spans="1:20" s="66" customFormat="1" ht="37" customHeight="1" x14ac:dyDescent="0.2">
      <c r="A80" s="63"/>
      <c r="B80" s="27"/>
      <c r="C80" s="103" t="s">
        <v>58</v>
      </c>
      <c r="D80" s="103"/>
      <c r="E80" s="103"/>
      <c r="F80" s="103"/>
      <c r="G80" s="103"/>
      <c r="H80" s="103"/>
      <c r="I80" s="27"/>
      <c r="J80" s="27"/>
      <c r="K80" s="27"/>
      <c r="L80" s="27"/>
      <c r="M80" s="27"/>
      <c r="N80" s="67" t="s">
        <v>30</v>
      </c>
      <c r="O80" s="27">
        <f>IF(N80=D81,0,(O79*$O$27)-$O$27)</f>
        <v>0</v>
      </c>
      <c r="P80" s="27"/>
      <c r="Q80" s="27"/>
      <c r="R80" s="27"/>
      <c r="S80" s="27"/>
      <c r="T80" s="65"/>
    </row>
    <row r="81" spans="1:20" ht="19" hidden="1" x14ac:dyDescent="0.25">
      <c r="A81" s="12"/>
      <c r="B81" s="28"/>
      <c r="C81" s="27"/>
      <c r="D81" s="27" t="s">
        <v>30</v>
      </c>
      <c r="E81" s="27"/>
      <c r="F81" s="27"/>
      <c r="G81" s="27"/>
      <c r="H81" s="27"/>
      <c r="I81" s="27"/>
      <c r="J81" s="28"/>
      <c r="K81" s="28"/>
      <c r="L81" s="28"/>
      <c r="M81" s="28"/>
      <c r="N81" s="28"/>
      <c r="O81" s="28"/>
      <c r="P81" s="28"/>
      <c r="Q81" s="28"/>
      <c r="R81" s="28"/>
      <c r="S81" s="28"/>
      <c r="T81" s="13"/>
    </row>
    <row r="82" spans="1:20" ht="19" hidden="1" x14ac:dyDescent="0.25">
      <c r="A82" s="12"/>
      <c r="B82" s="28"/>
      <c r="C82" s="27"/>
      <c r="D82" s="27" t="s">
        <v>24</v>
      </c>
      <c r="E82" s="27"/>
      <c r="F82" s="27"/>
      <c r="G82" s="27"/>
      <c r="H82" s="27"/>
      <c r="I82" s="27"/>
      <c r="J82" s="28"/>
      <c r="K82" s="28"/>
      <c r="L82" s="28">
        <v>1</v>
      </c>
      <c r="M82" s="28"/>
      <c r="N82" s="28"/>
      <c r="O82" s="28"/>
      <c r="P82" s="28"/>
      <c r="Q82" s="28"/>
      <c r="R82" s="28"/>
      <c r="S82" s="28"/>
      <c r="T82" s="13"/>
    </row>
    <row r="83" spans="1:20" ht="19" hidden="1" x14ac:dyDescent="0.25">
      <c r="A83" s="12"/>
      <c r="B83" s="28"/>
      <c r="C83" s="27"/>
      <c r="D83" s="27" t="s">
        <v>23</v>
      </c>
      <c r="E83" s="27"/>
      <c r="F83" s="27"/>
      <c r="G83" s="27"/>
      <c r="H83" s="27"/>
      <c r="I83" s="27"/>
      <c r="J83" s="28"/>
      <c r="K83" s="28"/>
      <c r="L83" s="28">
        <v>0.9</v>
      </c>
      <c r="M83" s="28"/>
      <c r="N83" s="28"/>
      <c r="O83" s="28"/>
      <c r="P83" s="28"/>
      <c r="Q83" s="28"/>
      <c r="R83" s="28"/>
      <c r="S83" s="28"/>
      <c r="T83" s="13"/>
    </row>
    <row r="84" spans="1:20" ht="19" hidden="1" x14ac:dyDescent="0.25">
      <c r="A84" s="12"/>
      <c r="B84" s="28"/>
      <c r="C84" s="27"/>
      <c r="D84" s="27" t="s">
        <v>25</v>
      </c>
      <c r="E84" s="27"/>
      <c r="F84" s="27"/>
      <c r="G84" s="27"/>
      <c r="H84" s="27"/>
      <c r="I84" s="27"/>
      <c r="J84" s="28"/>
      <c r="K84" s="28"/>
      <c r="L84" s="28">
        <v>0.8</v>
      </c>
      <c r="M84" s="28"/>
      <c r="N84" s="28"/>
      <c r="O84" s="28"/>
      <c r="P84" s="28"/>
      <c r="Q84" s="28"/>
      <c r="R84" s="28"/>
      <c r="S84" s="28"/>
      <c r="T84" s="13"/>
    </row>
    <row r="85" spans="1:20" ht="19" x14ac:dyDescent="0.25">
      <c r="A85" s="12"/>
      <c r="B85" s="28"/>
      <c r="C85" s="27"/>
      <c r="D85" s="27"/>
      <c r="E85" s="27"/>
      <c r="F85" s="27"/>
      <c r="G85" s="27"/>
      <c r="H85" s="27"/>
      <c r="I85" s="27"/>
      <c r="J85" s="28"/>
      <c r="K85" s="28"/>
      <c r="L85" s="28"/>
      <c r="M85" s="28"/>
      <c r="N85" s="28"/>
      <c r="O85" s="28"/>
      <c r="P85" s="28"/>
      <c r="Q85" s="28"/>
      <c r="R85" s="28"/>
      <c r="S85" s="28"/>
      <c r="T85" s="13"/>
    </row>
    <row r="86" spans="1:20" ht="19" hidden="1" x14ac:dyDescent="0.25">
      <c r="A86" s="12"/>
      <c r="B86" s="12"/>
      <c r="C86" s="12"/>
      <c r="D86" s="12"/>
      <c r="E86" s="12"/>
      <c r="F86" s="12"/>
      <c r="G86" s="12"/>
      <c r="H86" s="12"/>
      <c r="I86" s="12"/>
      <c r="J86" s="12"/>
      <c r="K86" s="12"/>
      <c r="L86" s="12"/>
      <c r="M86" s="12"/>
      <c r="N86" s="22"/>
      <c r="O86" s="6" t="s">
        <v>34</v>
      </c>
      <c r="P86" s="6"/>
      <c r="Q86" s="6" t="s">
        <v>35</v>
      </c>
      <c r="R86" s="6"/>
      <c r="S86" s="12"/>
      <c r="T86" s="13"/>
    </row>
    <row r="87" spans="1:20" ht="19" hidden="1" x14ac:dyDescent="0.25">
      <c r="A87" s="12"/>
      <c r="B87" s="12"/>
      <c r="C87" s="12"/>
      <c r="D87" s="12"/>
      <c r="E87" s="12"/>
      <c r="F87" s="12"/>
      <c r="G87" s="12"/>
      <c r="H87" s="12"/>
      <c r="I87" s="12"/>
      <c r="J87" s="12"/>
      <c r="K87" s="12"/>
      <c r="L87" s="12"/>
      <c r="M87" s="12"/>
      <c r="N87" s="12"/>
      <c r="O87" s="23">
        <f>ROUND(((O27+O29+O35+O41+O48+O56+O63+O69+O74+O80)/60)*O94,2)</f>
        <v>0</v>
      </c>
      <c r="P87" s="12" t="s">
        <v>32</v>
      </c>
      <c r="Q87" s="12">
        <f>O93*E22</f>
        <v>0</v>
      </c>
      <c r="R87" s="12" t="s">
        <v>32</v>
      </c>
      <c r="S87" s="12"/>
      <c r="T87" s="13"/>
    </row>
    <row r="88" spans="1:20" ht="19" hidden="1" x14ac:dyDescent="0.25">
      <c r="A88" s="12"/>
      <c r="B88" s="12"/>
      <c r="C88" s="12"/>
      <c r="D88" s="12"/>
      <c r="E88" s="12"/>
      <c r="F88" s="12"/>
      <c r="G88" s="12"/>
      <c r="H88" s="12"/>
      <c r="I88" s="12"/>
      <c r="J88" s="12"/>
      <c r="K88" s="12"/>
      <c r="L88" s="12"/>
      <c r="M88" s="12"/>
      <c r="N88" s="12"/>
      <c r="O88" s="12">
        <f>O93*12</f>
        <v>0</v>
      </c>
      <c r="P88" s="12" t="s">
        <v>33</v>
      </c>
      <c r="Q88" s="12">
        <f>Q87*12</f>
        <v>0</v>
      </c>
      <c r="R88" s="12" t="s">
        <v>33</v>
      </c>
      <c r="S88" s="12"/>
      <c r="T88" s="13"/>
    </row>
    <row r="89" spans="1:20" ht="19" hidden="1" x14ac:dyDescent="0.25">
      <c r="A89" s="12"/>
      <c r="B89" s="12"/>
      <c r="C89" s="12"/>
      <c r="D89" s="12"/>
      <c r="E89" s="12"/>
      <c r="F89" s="12"/>
      <c r="G89" s="12"/>
      <c r="H89" s="12"/>
      <c r="I89" s="12"/>
      <c r="J89" s="12"/>
      <c r="K89" s="12"/>
      <c r="L89" s="12"/>
      <c r="M89" s="12"/>
      <c r="N89" s="12"/>
      <c r="O89" s="12"/>
      <c r="P89" s="12"/>
      <c r="Q89" s="12"/>
      <c r="R89" s="12"/>
      <c r="S89" s="12"/>
      <c r="T89" s="13"/>
    </row>
    <row r="90" spans="1:20" ht="19" hidden="1" x14ac:dyDescent="0.25">
      <c r="A90" s="12"/>
      <c r="B90" s="12"/>
      <c r="C90" s="12" t="s">
        <v>26</v>
      </c>
      <c r="D90" s="12"/>
      <c r="E90" s="12"/>
      <c r="F90" s="12"/>
      <c r="G90" s="12"/>
      <c r="H90" s="12"/>
      <c r="I90" s="12"/>
      <c r="J90" s="12"/>
      <c r="K90" s="12"/>
      <c r="L90" s="12"/>
      <c r="M90" s="12"/>
      <c r="N90" s="12"/>
      <c r="O90" s="12"/>
      <c r="P90" s="12"/>
      <c r="Q90" s="12"/>
      <c r="R90" s="12"/>
      <c r="S90" s="12"/>
      <c r="T90" s="13"/>
    </row>
    <row r="91" spans="1:20" ht="19" hidden="1" x14ac:dyDescent="0.25">
      <c r="A91" s="12"/>
      <c r="B91" s="12"/>
      <c r="C91" s="12" t="s">
        <v>27</v>
      </c>
      <c r="D91" s="12"/>
      <c r="E91" s="12"/>
      <c r="F91" s="12"/>
      <c r="G91" s="12"/>
      <c r="H91" s="12"/>
      <c r="I91" s="12"/>
      <c r="J91" s="12"/>
      <c r="K91" s="12"/>
      <c r="L91" s="12"/>
      <c r="M91" s="12"/>
      <c r="N91" s="12"/>
      <c r="O91" s="12"/>
      <c r="P91" s="12"/>
      <c r="Q91" s="12"/>
      <c r="R91" s="12"/>
      <c r="S91" s="12"/>
      <c r="T91" s="13"/>
    </row>
    <row r="92" spans="1:20" ht="19" hidden="1" x14ac:dyDescent="0.25">
      <c r="A92" s="12"/>
      <c r="B92" s="12"/>
      <c r="C92" s="12"/>
      <c r="D92" s="12"/>
      <c r="E92" s="12"/>
      <c r="F92" s="12"/>
      <c r="G92" s="12"/>
      <c r="H92" s="12"/>
      <c r="I92" s="12"/>
      <c r="J92" s="12"/>
      <c r="K92" s="12"/>
      <c r="L92" s="12"/>
      <c r="M92" s="12"/>
      <c r="N92" s="12"/>
      <c r="O92" s="12"/>
      <c r="P92" s="12"/>
      <c r="Q92" s="12"/>
      <c r="R92" s="12"/>
      <c r="S92" s="12"/>
      <c r="T92" s="13"/>
    </row>
    <row r="93" spans="1:20" ht="19" hidden="1" x14ac:dyDescent="0.25">
      <c r="A93" s="12"/>
      <c r="B93" s="12"/>
      <c r="C93" s="12"/>
      <c r="D93" s="12"/>
      <c r="E93" s="12"/>
      <c r="F93" s="12"/>
      <c r="G93" s="12"/>
      <c r="H93" s="12"/>
      <c r="I93" s="12"/>
      <c r="J93" s="12"/>
      <c r="K93" s="12"/>
      <c r="L93" s="12"/>
      <c r="M93" s="12"/>
      <c r="N93" s="12"/>
      <c r="O93" s="12">
        <f>IF(O87=(O27/60),0,O87)</f>
        <v>0</v>
      </c>
      <c r="P93" s="12" t="s">
        <v>32</v>
      </c>
      <c r="Q93" s="12"/>
      <c r="R93" s="12"/>
      <c r="S93" s="12"/>
      <c r="T93" s="13"/>
    </row>
    <row r="94" spans="1:20" ht="19" hidden="1" x14ac:dyDescent="0.25">
      <c r="A94" s="12"/>
      <c r="B94" s="12"/>
      <c r="C94" s="12"/>
      <c r="D94" s="12"/>
      <c r="E94" s="12"/>
      <c r="F94" s="12"/>
      <c r="G94" s="12"/>
      <c r="H94" s="12"/>
      <c r="I94" s="12"/>
      <c r="J94" s="12"/>
      <c r="K94" s="12"/>
      <c r="L94" s="12"/>
      <c r="M94" s="12"/>
      <c r="N94" s="24" t="s">
        <v>40</v>
      </c>
      <c r="O94" s="25">
        <f>MAX(1-(E22*0.4/50),0.6)</f>
        <v>1</v>
      </c>
      <c r="P94" s="12"/>
      <c r="Q94" s="12"/>
      <c r="R94" s="12"/>
      <c r="S94" s="12"/>
      <c r="T94" s="13"/>
    </row>
    <row r="95" spans="1:20" ht="19" hidden="1" x14ac:dyDescent="0.25">
      <c r="A95" s="12"/>
      <c r="B95" s="12"/>
      <c r="C95" s="12"/>
      <c r="D95" s="12"/>
      <c r="E95" s="12"/>
      <c r="F95" s="12"/>
      <c r="G95" s="12"/>
      <c r="H95" s="12"/>
      <c r="I95" s="12"/>
      <c r="J95" s="12"/>
      <c r="K95" s="12"/>
      <c r="L95" s="12"/>
      <c r="M95" s="12"/>
      <c r="N95" s="12"/>
      <c r="O95" s="12"/>
      <c r="P95" s="12"/>
      <c r="Q95" s="12"/>
      <c r="R95" s="12"/>
      <c r="S95" s="12"/>
      <c r="T95" s="13"/>
    </row>
    <row r="96" spans="1:20" ht="12" customHeight="1" x14ac:dyDescent="0.25">
      <c r="A96" s="12"/>
      <c r="B96" s="12"/>
      <c r="C96" s="12"/>
      <c r="D96" s="12"/>
      <c r="E96" s="12"/>
      <c r="F96" s="12"/>
      <c r="G96" s="12"/>
      <c r="H96" s="12"/>
      <c r="I96" s="12"/>
      <c r="J96" s="12"/>
      <c r="K96" s="12"/>
      <c r="L96" s="12"/>
      <c r="M96" s="12"/>
      <c r="N96" s="12"/>
      <c r="O96" s="12"/>
      <c r="P96" s="12"/>
      <c r="Q96" s="12"/>
      <c r="R96" s="12"/>
      <c r="S96" s="12"/>
      <c r="T96" s="13"/>
    </row>
    <row r="97" spans="1:20" ht="16" x14ac:dyDescent="0.2">
      <c r="A97" s="13"/>
      <c r="B97" s="13"/>
      <c r="C97" s="106" t="s">
        <v>85</v>
      </c>
      <c r="D97" s="106" t="s">
        <v>84</v>
      </c>
      <c r="E97" s="106"/>
      <c r="F97" s="106"/>
      <c r="G97" s="106"/>
      <c r="H97" s="106"/>
      <c r="I97" s="106"/>
      <c r="J97" s="106"/>
      <c r="K97" s="106"/>
      <c r="L97" s="106"/>
      <c r="M97" s="106"/>
      <c r="N97" s="106"/>
      <c r="O97" s="106"/>
      <c r="P97" s="106"/>
      <c r="Q97" s="106"/>
      <c r="R97" s="106"/>
      <c r="S97" s="106"/>
      <c r="T97" s="13"/>
    </row>
    <row r="98" spans="1:20" ht="12" customHeight="1" x14ac:dyDescent="0.2">
      <c r="A98" s="13"/>
      <c r="B98" s="13"/>
      <c r="C98" s="13"/>
      <c r="D98" s="13"/>
      <c r="E98" s="13"/>
      <c r="F98" s="13"/>
      <c r="G98" s="13"/>
      <c r="H98" s="13"/>
      <c r="I98" s="13"/>
      <c r="J98" s="13"/>
      <c r="K98" s="13"/>
      <c r="L98" s="13"/>
      <c r="M98" s="13"/>
      <c r="N98" s="13"/>
      <c r="O98" s="13"/>
      <c r="P98" s="13"/>
      <c r="Q98" s="13"/>
      <c r="R98" s="13"/>
      <c r="S98" s="13"/>
      <c r="T98" s="13"/>
    </row>
  </sheetData>
  <sheetProtection password="8D2E" sheet="1" objects="1" scenarios="1" selectLockedCells="1"/>
  <mergeCells count="27">
    <mergeCell ref="C27:H27"/>
    <mergeCell ref="C80:H80"/>
    <mergeCell ref="C24:H24"/>
    <mergeCell ref="C6:H6"/>
    <mergeCell ref="C97:S97"/>
    <mergeCell ref="C74:H74"/>
    <mergeCell ref="C29:H29"/>
    <mergeCell ref="C35:H35"/>
    <mergeCell ref="C41:H41"/>
    <mergeCell ref="C48:H48"/>
    <mergeCell ref="C56:H56"/>
    <mergeCell ref="C63:H63"/>
    <mergeCell ref="C69:H69"/>
    <mergeCell ref="D2:S2"/>
    <mergeCell ref="C22:D22"/>
    <mergeCell ref="D8:H8"/>
    <mergeCell ref="D11:H11"/>
    <mergeCell ref="D15:E15"/>
    <mergeCell ref="F15:H15"/>
    <mergeCell ref="C21:D21"/>
    <mergeCell ref="C15:C17"/>
    <mergeCell ref="C8:C13"/>
    <mergeCell ref="N8:N9"/>
    <mergeCell ref="G21:H22"/>
    <mergeCell ref="C19:H19"/>
    <mergeCell ref="C3:M3"/>
    <mergeCell ref="C4:M4"/>
  </mergeCells>
  <dataValidations count="9">
    <dataValidation type="list" showInputMessage="1" showErrorMessage="1" sqref="N80">
      <formula1>$D$81:$D$84</formula1>
    </dataValidation>
    <dataValidation type="list" showInputMessage="1" showErrorMessage="1" sqref="N74">
      <formula1>$D$75:$D$78</formula1>
    </dataValidation>
    <dataValidation type="list" showInputMessage="1" showErrorMessage="1" sqref="N69">
      <formula1>$D$70:$D$72</formula1>
    </dataValidation>
    <dataValidation type="list" showInputMessage="1" showErrorMessage="1" sqref="N56">
      <formula1>$D$57:$D$61</formula1>
    </dataValidation>
    <dataValidation type="list" showInputMessage="1" showErrorMessage="1" sqref="N48">
      <formula1>$D$49:$D$54</formula1>
    </dataValidation>
    <dataValidation type="list" showInputMessage="1" showErrorMessage="1" sqref="N41">
      <formula1>$D$42:$D$46</formula1>
    </dataValidation>
    <dataValidation type="list" showInputMessage="1" showErrorMessage="1" sqref="N35">
      <formula1>$D$36:$D$39</formula1>
    </dataValidation>
    <dataValidation type="list" allowBlank="1" showInputMessage="1" showErrorMessage="1" sqref="N29">
      <formula1>$D$30:$D$33</formula1>
    </dataValidation>
    <dataValidation type="list" showInputMessage="1" showErrorMessage="1" sqref="N63">
      <formula1>$D$64:$D$67</formula1>
    </dataValidation>
  </dataValidations>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showGridLines="0" zoomScale="110" zoomScaleNormal="110" zoomScalePageLayoutView="110" workbookViewId="0">
      <selection activeCell="N12" sqref="N12"/>
    </sheetView>
  </sheetViews>
  <sheetFormatPr baseColWidth="10" defaultRowHeight="15" x14ac:dyDescent="0.2"/>
  <cols>
    <col min="1" max="1" width="5.6640625" customWidth="1"/>
    <col min="2" max="2" width="5" customWidth="1"/>
    <col min="3" max="3" width="25.5" customWidth="1"/>
    <col min="4" max="4" width="15.83203125" customWidth="1"/>
    <col min="5" max="5" width="7.83203125" customWidth="1"/>
    <col min="6" max="6" width="4" customWidth="1"/>
    <col min="7" max="7" width="10.83203125" customWidth="1"/>
    <col min="8" max="8" width="24.6640625" customWidth="1"/>
    <col min="9" max="9" width="4.5" customWidth="1"/>
    <col min="10" max="11" width="0" hidden="1" customWidth="1"/>
    <col min="12" max="12" width="11.83203125" hidden="1" customWidth="1"/>
    <col min="13" max="13" width="10.83203125" hidden="1" customWidth="1"/>
    <col min="14" max="14" width="88.33203125" customWidth="1"/>
    <col min="15" max="18" width="10.83203125" hidden="1" customWidth="1"/>
    <col min="19" max="19" width="5.33203125" customWidth="1"/>
    <col min="20" max="20" width="5.6640625" customWidth="1"/>
  </cols>
  <sheetData>
    <row r="1" spans="1:20" ht="19" x14ac:dyDescent="0.25">
      <c r="A1" s="12"/>
      <c r="B1" s="12"/>
      <c r="C1" s="12"/>
      <c r="D1" s="12"/>
      <c r="E1" s="12"/>
      <c r="F1" s="12"/>
      <c r="G1" s="12"/>
      <c r="H1" s="12"/>
      <c r="I1" s="12"/>
      <c r="J1" s="12"/>
      <c r="K1" s="12"/>
      <c r="L1" s="12"/>
      <c r="M1" s="12"/>
      <c r="N1" s="12"/>
      <c r="O1" s="12"/>
      <c r="P1" s="12"/>
      <c r="Q1" s="12"/>
      <c r="R1" s="12"/>
      <c r="S1" s="12"/>
      <c r="T1" s="4"/>
    </row>
    <row r="2" spans="1:20" ht="37" customHeight="1" x14ac:dyDescent="0.25">
      <c r="A2" s="12"/>
      <c r="B2" s="12"/>
      <c r="C2" s="14"/>
      <c r="D2" s="90" t="s">
        <v>59</v>
      </c>
      <c r="E2" s="90"/>
      <c r="F2" s="90"/>
      <c r="G2" s="90"/>
      <c r="H2" s="90"/>
      <c r="I2" s="90"/>
      <c r="J2" s="90"/>
      <c r="K2" s="90"/>
      <c r="L2" s="90"/>
      <c r="M2" s="90"/>
      <c r="N2" s="90"/>
      <c r="O2" s="90"/>
      <c r="P2" s="90"/>
      <c r="Q2" s="90"/>
      <c r="R2" s="90"/>
      <c r="S2" s="90"/>
      <c r="T2" s="4"/>
    </row>
    <row r="3" spans="1:20" ht="19" x14ac:dyDescent="0.25">
      <c r="A3" s="12"/>
      <c r="B3" s="12"/>
      <c r="C3" s="15"/>
      <c r="D3" s="15"/>
      <c r="E3" s="15"/>
      <c r="F3" s="15"/>
      <c r="G3" s="15"/>
      <c r="H3" s="15"/>
      <c r="I3" s="15"/>
      <c r="J3" s="15"/>
      <c r="K3" s="15"/>
      <c r="L3" s="15"/>
      <c r="M3" s="15"/>
      <c r="N3" s="15"/>
      <c r="O3" s="12"/>
      <c r="P3" s="12"/>
      <c r="Q3" s="12"/>
      <c r="R3" s="12"/>
      <c r="S3" s="12"/>
      <c r="T3" s="4"/>
    </row>
    <row r="4" spans="1:20" ht="24" x14ac:dyDescent="0.25">
      <c r="A4" s="12"/>
      <c r="B4" s="12"/>
      <c r="C4" s="118" t="s">
        <v>88</v>
      </c>
      <c r="D4" s="118"/>
      <c r="E4" s="118"/>
      <c r="F4" s="118"/>
      <c r="G4" s="118"/>
      <c r="H4" s="118"/>
      <c r="I4" s="12"/>
      <c r="J4" s="12"/>
      <c r="K4" s="12"/>
      <c r="L4" s="12"/>
      <c r="M4" s="12"/>
      <c r="N4" s="49" t="s">
        <v>49</v>
      </c>
      <c r="O4" s="12"/>
      <c r="P4" s="12"/>
      <c r="Q4" s="12"/>
      <c r="R4" s="12"/>
      <c r="S4" s="12"/>
      <c r="T4" s="4"/>
    </row>
    <row r="5" spans="1:20" ht="12" customHeight="1" x14ac:dyDescent="0.25">
      <c r="A5" s="12"/>
      <c r="B5" s="12"/>
      <c r="C5" s="50"/>
      <c r="D5" s="16"/>
      <c r="E5" s="16"/>
      <c r="F5" s="16"/>
      <c r="G5" s="16"/>
      <c r="H5" s="16"/>
      <c r="I5" s="12"/>
      <c r="J5" s="12"/>
      <c r="K5" s="12"/>
      <c r="L5" s="12"/>
      <c r="M5" s="12"/>
      <c r="N5" s="53"/>
      <c r="O5" s="12"/>
      <c r="P5" s="12"/>
      <c r="Q5" s="12"/>
      <c r="R5" s="12"/>
      <c r="S5" s="12"/>
      <c r="T5" s="4"/>
    </row>
    <row r="6" spans="1:20" ht="21" x14ac:dyDescent="0.25">
      <c r="A6" s="12"/>
      <c r="B6" s="12"/>
      <c r="C6" s="111" t="s">
        <v>77</v>
      </c>
      <c r="D6" s="114" t="s">
        <v>80</v>
      </c>
      <c r="E6" s="115"/>
      <c r="F6" s="115"/>
      <c r="G6" s="115"/>
      <c r="H6" s="115"/>
      <c r="I6" s="12"/>
      <c r="J6" s="12"/>
      <c r="K6" s="12"/>
      <c r="L6" s="12"/>
      <c r="M6" s="12"/>
      <c r="N6" s="77" t="s">
        <v>103</v>
      </c>
      <c r="O6" s="12"/>
      <c r="P6" s="12"/>
      <c r="Q6" s="12"/>
      <c r="R6" s="12"/>
      <c r="S6" s="12"/>
      <c r="T6" s="4"/>
    </row>
    <row r="7" spans="1:20" ht="19" x14ac:dyDescent="0.25">
      <c r="A7" s="12"/>
      <c r="B7" s="12"/>
      <c r="C7" s="111"/>
      <c r="D7" s="46">
        <f>INT(O89)</f>
        <v>3</v>
      </c>
      <c r="E7" s="75" t="s">
        <v>0</v>
      </c>
      <c r="F7" s="74">
        <f>60-((1-(O89-INT(O89)))*60)</f>
        <v>23.400000000000006</v>
      </c>
      <c r="G7" s="31" t="s">
        <v>1</v>
      </c>
      <c r="H7" s="31" t="s">
        <v>32</v>
      </c>
      <c r="I7" s="12"/>
      <c r="J7" s="12"/>
      <c r="K7" s="12"/>
      <c r="L7" s="12"/>
      <c r="M7" s="12"/>
      <c r="N7" s="78" t="s">
        <v>93</v>
      </c>
      <c r="O7" s="12"/>
      <c r="P7" s="12"/>
      <c r="Q7" s="12"/>
      <c r="R7" s="12"/>
      <c r="S7" s="12"/>
      <c r="T7" s="4"/>
    </row>
    <row r="8" spans="1:20" ht="19" x14ac:dyDescent="0.25">
      <c r="A8" s="12"/>
      <c r="B8" s="12"/>
      <c r="C8" s="111"/>
      <c r="D8" s="46">
        <f>INT(O84)</f>
        <v>40</v>
      </c>
      <c r="E8" s="75" t="s">
        <v>0</v>
      </c>
      <c r="F8" s="74">
        <f>60-((1-(O84-INT(O84)))*60)</f>
        <v>40.799999999999983</v>
      </c>
      <c r="G8" s="31" t="s">
        <v>1</v>
      </c>
      <c r="H8" s="31" t="s">
        <v>33</v>
      </c>
      <c r="I8" s="12"/>
      <c r="J8" s="12"/>
      <c r="K8" s="12"/>
      <c r="L8" s="12"/>
      <c r="M8" s="12"/>
      <c r="N8" s="78" t="s">
        <v>92</v>
      </c>
      <c r="O8" s="12"/>
      <c r="P8" s="12"/>
      <c r="Q8" s="12"/>
      <c r="R8" s="12"/>
      <c r="S8" s="12"/>
      <c r="T8" s="4"/>
    </row>
    <row r="9" spans="1:20" ht="21" x14ac:dyDescent="0.25">
      <c r="A9" s="12"/>
      <c r="B9" s="12"/>
      <c r="C9" s="111"/>
      <c r="D9" s="114" t="s">
        <v>81</v>
      </c>
      <c r="E9" s="115"/>
      <c r="F9" s="115"/>
      <c r="G9" s="115"/>
      <c r="H9" s="115"/>
      <c r="I9" s="6"/>
      <c r="J9" s="6"/>
      <c r="K9" s="6"/>
      <c r="L9" s="6"/>
      <c r="M9" s="6"/>
      <c r="N9" s="40" t="s">
        <v>104</v>
      </c>
      <c r="O9" s="12"/>
      <c r="P9" s="12"/>
      <c r="Q9" s="12"/>
      <c r="R9" s="12"/>
      <c r="S9" s="12"/>
      <c r="T9" s="4"/>
    </row>
    <row r="10" spans="1:20" ht="19" x14ac:dyDescent="0.25">
      <c r="A10" s="12"/>
      <c r="B10" s="12"/>
      <c r="C10" s="111"/>
      <c r="D10" s="46">
        <f>INT(Q83)</f>
        <v>13</v>
      </c>
      <c r="E10" s="75" t="s">
        <v>0</v>
      </c>
      <c r="F10" s="74">
        <f>60-((1-(Q83-INT(Q83)))*60)</f>
        <v>33.60000000000003</v>
      </c>
      <c r="G10" s="31" t="s">
        <v>1</v>
      </c>
      <c r="H10" s="31" t="s">
        <v>32</v>
      </c>
      <c r="I10" s="6"/>
      <c r="J10" s="6"/>
      <c r="K10" s="6"/>
      <c r="L10" s="6"/>
      <c r="M10" s="6"/>
      <c r="N10" s="78" t="s">
        <v>90</v>
      </c>
      <c r="O10" s="12"/>
      <c r="P10" s="12"/>
      <c r="Q10" s="12"/>
      <c r="R10" s="12"/>
      <c r="S10" s="12"/>
      <c r="T10" s="4"/>
    </row>
    <row r="11" spans="1:20" ht="19" x14ac:dyDescent="0.25">
      <c r="A11" s="12"/>
      <c r="B11" s="12"/>
      <c r="C11" s="111"/>
      <c r="D11" s="46">
        <f>INT(Q84)</f>
        <v>162</v>
      </c>
      <c r="E11" s="75" t="s">
        <v>0</v>
      </c>
      <c r="F11" s="74">
        <f>60-((1-(Q84-INT(Q84)))*60)</f>
        <v>43.199999999999932</v>
      </c>
      <c r="G11" s="31" t="s">
        <v>1</v>
      </c>
      <c r="H11" s="31" t="s">
        <v>33</v>
      </c>
      <c r="I11" s="12"/>
      <c r="J11" s="12"/>
      <c r="K11" s="12"/>
      <c r="L11" s="12"/>
      <c r="M11" s="12"/>
      <c r="N11" s="78" t="s">
        <v>54</v>
      </c>
      <c r="O11" s="12"/>
      <c r="P11" s="12"/>
      <c r="Q11" s="12"/>
      <c r="R11" s="12"/>
      <c r="S11" s="12"/>
      <c r="T11" s="4"/>
    </row>
    <row r="12" spans="1:20" ht="19" customHeight="1" x14ac:dyDescent="0.25">
      <c r="A12" s="12"/>
      <c r="B12" s="12"/>
      <c r="C12" s="6"/>
      <c r="D12" s="6"/>
      <c r="E12" s="6"/>
      <c r="F12" s="6"/>
      <c r="G12" s="6"/>
      <c r="H12" s="12"/>
      <c r="I12" s="12"/>
      <c r="J12" s="12"/>
      <c r="K12" s="12"/>
      <c r="L12" s="12"/>
      <c r="M12" s="12"/>
      <c r="N12" s="78" t="s">
        <v>55</v>
      </c>
      <c r="O12" s="12"/>
      <c r="P12" s="12"/>
      <c r="Q12" s="12"/>
      <c r="R12" s="12"/>
      <c r="S12" s="12"/>
      <c r="T12" s="4"/>
    </row>
    <row r="13" spans="1:20" ht="21" x14ac:dyDescent="0.25">
      <c r="A13" s="12"/>
      <c r="B13" s="12"/>
      <c r="C13" s="111" t="s">
        <v>78</v>
      </c>
      <c r="D13" s="114" t="s">
        <v>80</v>
      </c>
      <c r="E13" s="115"/>
      <c r="F13" s="114" t="s">
        <v>81</v>
      </c>
      <c r="G13" s="115"/>
      <c r="H13" s="115"/>
      <c r="I13" s="12"/>
      <c r="J13" s="17"/>
      <c r="K13" s="6"/>
      <c r="L13" s="17"/>
      <c r="M13" s="12"/>
      <c r="N13" s="36"/>
      <c r="O13" s="12"/>
      <c r="P13" s="12"/>
      <c r="Q13" s="12"/>
      <c r="R13" s="12"/>
      <c r="S13" s="12"/>
      <c r="T13" s="4"/>
    </row>
    <row r="14" spans="1:20" ht="19" x14ac:dyDescent="0.25">
      <c r="A14" s="12"/>
      <c r="B14" s="12"/>
      <c r="C14" s="111"/>
      <c r="D14" s="47">
        <f>(E19*D7)+((F7*E19)/60)</f>
        <v>203.4</v>
      </c>
      <c r="E14" s="31" t="s">
        <v>2</v>
      </c>
      <c r="F14" s="48"/>
      <c r="G14" s="47">
        <f>D14*E20</f>
        <v>813.6</v>
      </c>
      <c r="H14" s="31" t="s">
        <v>2</v>
      </c>
      <c r="I14" s="12"/>
      <c r="J14" s="17"/>
      <c r="K14" s="6"/>
      <c r="L14" s="17"/>
      <c r="M14" s="12"/>
      <c r="N14" s="31" t="s">
        <v>91</v>
      </c>
      <c r="O14" s="12"/>
      <c r="P14" s="12"/>
      <c r="Q14" s="12"/>
      <c r="R14" s="12"/>
      <c r="S14" s="12"/>
      <c r="T14" s="4"/>
    </row>
    <row r="15" spans="1:20" ht="21" x14ac:dyDescent="0.25">
      <c r="A15" s="12"/>
      <c r="B15" s="12"/>
      <c r="C15" s="111"/>
      <c r="D15" s="47">
        <f>D14*12</f>
        <v>2440.8000000000002</v>
      </c>
      <c r="E15" s="31" t="s">
        <v>31</v>
      </c>
      <c r="F15" s="48"/>
      <c r="G15" s="47">
        <f>D15*E20</f>
        <v>9763.2000000000007</v>
      </c>
      <c r="H15" s="31" t="s">
        <v>31</v>
      </c>
      <c r="I15" s="12"/>
      <c r="J15" s="12"/>
      <c r="K15" s="18"/>
      <c r="L15" s="12"/>
      <c r="M15" s="12"/>
      <c r="N15" s="36"/>
      <c r="O15" s="12"/>
      <c r="P15" s="12"/>
      <c r="Q15" s="12"/>
      <c r="R15" s="12"/>
      <c r="S15" s="12"/>
      <c r="T15" s="4"/>
    </row>
    <row r="16" spans="1:20" ht="12" customHeight="1" x14ac:dyDescent="0.25">
      <c r="A16" s="12"/>
      <c r="B16" s="12"/>
      <c r="C16" s="6"/>
      <c r="D16" s="17"/>
      <c r="E16" s="6"/>
      <c r="F16" s="17"/>
      <c r="G16" s="6"/>
      <c r="H16" s="12"/>
      <c r="I16" s="12"/>
      <c r="J16" s="12"/>
      <c r="K16" s="12"/>
      <c r="L16" s="12"/>
      <c r="M16" s="12"/>
      <c r="N16" s="35"/>
      <c r="O16" s="12"/>
      <c r="P16" s="12"/>
      <c r="Q16" s="12"/>
      <c r="R16" s="12"/>
      <c r="S16" s="12"/>
      <c r="T16" s="4"/>
    </row>
    <row r="17" spans="1:20" ht="21" x14ac:dyDescent="0.25">
      <c r="A17" s="12"/>
      <c r="B17" s="12"/>
      <c r="C17" s="119" t="s">
        <v>89</v>
      </c>
      <c r="D17" s="119"/>
      <c r="E17" s="119"/>
      <c r="F17" s="119"/>
      <c r="G17" s="119"/>
      <c r="H17" s="119"/>
      <c r="I17" s="12"/>
      <c r="J17" s="12"/>
      <c r="K17" s="12"/>
      <c r="L17" s="12"/>
      <c r="M17" s="12"/>
      <c r="N17" s="4"/>
      <c r="O17" s="12"/>
      <c r="P17" s="12"/>
      <c r="Q17" s="12"/>
      <c r="R17" s="12"/>
      <c r="S17" s="12"/>
      <c r="T17" s="4"/>
    </row>
    <row r="18" spans="1:20" ht="12" customHeight="1" x14ac:dyDescent="0.25">
      <c r="A18" s="12"/>
      <c r="B18" s="12"/>
      <c r="C18" s="6"/>
      <c r="D18" s="17"/>
      <c r="E18" s="6"/>
      <c r="F18" s="17"/>
      <c r="G18" s="6"/>
      <c r="H18" s="12"/>
      <c r="I18" s="12"/>
      <c r="J18" s="12"/>
      <c r="K18" s="12"/>
      <c r="L18" s="12"/>
      <c r="M18" s="12"/>
      <c r="N18" s="4"/>
      <c r="O18" s="12"/>
      <c r="P18" s="12"/>
      <c r="Q18" s="12"/>
      <c r="R18" s="12"/>
      <c r="S18" s="12"/>
      <c r="T18" s="4"/>
    </row>
    <row r="19" spans="1:20" ht="19" x14ac:dyDescent="0.25">
      <c r="A19" s="12"/>
      <c r="B19" s="12"/>
      <c r="C19" s="116" t="s">
        <v>82</v>
      </c>
      <c r="D19" s="117"/>
      <c r="E19" s="44">
        <v>60</v>
      </c>
      <c r="F19" s="12"/>
      <c r="G19" s="21"/>
      <c r="H19" s="57"/>
      <c r="I19" s="12"/>
      <c r="J19" s="12"/>
      <c r="K19" s="12"/>
      <c r="L19" s="12"/>
      <c r="M19" s="12"/>
      <c r="N19" s="4"/>
      <c r="O19" s="12"/>
      <c r="P19" s="12"/>
      <c r="Q19" s="12"/>
      <c r="R19" s="12"/>
      <c r="S19" s="12"/>
      <c r="T19" s="4"/>
    </row>
    <row r="20" spans="1:20" ht="19" x14ac:dyDescent="0.25">
      <c r="A20" s="12"/>
      <c r="B20" s="12"/>
      <c r="C20" s="112" t="s">
        <v>83</v>
      </c>
      <c r="D20" s="113"/>
      <c r="E20" s="45">
        <v>4</v>
      </c>
      <c r="F20" s="12"/>
      <c r="G20" s="21"/>
      <c r="H20" s="18"/>
      <c r="I20" s="12"/>
      <c r="J20" s="12"/>
      <c r="K20" s="12"/>
      <c r="L20" s="12"/>
      <c r="M20" s="12"/>
      <c r="N20" s="6"/>
      <c r="O20" s="12"/>
      <c r="P20" s="12"/>
      <c r="Q20" s="12"/>
      <c r="R20" s="12"/>
      <c r="S20" s="12"/>
      <c r="T20" s="4"/>
    </row>
    <row r="21" spans="1:20" ht="12" customHeight="1" x14ac:dyDescent="0.25">
      <c r="A21" s="12"/>
      <c r="B21" s="12"/>
      <c r="C21" s="19"/>
      <c r="D21" s="19"/>
      <c r="E21" s="20"/>
      <c r="F21" s="12"/>
      <c r="G21" s="21"/>
      <c r="H21" s="18"/>
      <c r="I21" s="12"/>
      <c r="J21" s="12"/>
      <c r="K21" s="12"/>
      <c r="L21" s="12"/>
      <c r="M21" s="12"/>
      <c r="N21" s="6"/>
      <c r="O21" s="12"/>
      <c r="P21" s="12"/>
      <c r="Q21" s="12"/>
      <c r="R21" s="12"/>
      <c r="S21" s="12"/>
      <c r="T21" s="4"/>
    </row>
    <row r="22" spans="1:20" ht="19" x14ac:dyDescent="0.25">
      <c r="A22" s="12"/>
      <c r="B22" s="8"/>
      <c r="C22" s="8"/>
      <c r="D22" s="8"/>
      <c r="E22" s="8"/>
      <c r="F22" s="8"/>
      <c r="G22" s="8"/>
      <c r="H22" s="8"/>
      <c r="I22" s="8"/>
      <c r="J22" s="8"/>
      <c r="K22" s="8"/>
      <c r="L22" s="8"/>
      <c r="M22" s="8"/>
      <c r="N22" s="8"/>
      <c r="O22" s="8"/>
      <c r="P22" s="8"/>
      <c r="Q22" s="8"/>
      <c r="R22" s="8"/>
      <c r="S22" s="8"/>
      <c r="T22" s="4"/>
    </row>
    <row r="23" spans="1:20" s="66" customFormat="1" ht="37" customHeight="1" x14ac:dyDescent="0.2">
      <c r="A23" s="63"/>
      <c r="B23" s="26"/>
      <c r="C23" s="110" t="s">
        <v>57</v>
      </c>
      <c r="D23" s="110"/>
      <c r="E23" s="110"/>
      <c r="F23" s="110"/>
      <c r="G23" s="110"/>
      <c r="H23" s="110"/>
      <c r="I23" s="26"/>
      <c r="J23" s="68"/>
      <c r="K23" s="68"/>
      <c r="L23" s="68" t="s">
        <v>29</v>
      </c>
      <c r="M23" s="68"/>
      <c r="N23" s="69">
        <v>15</v>
      </c>
      <c r="O23" s="68">
        <f>N23*7</f>
        <v>105</v>
      </c>
      <c r="P23" s="68"/>
      <c r="Q23" s="68"/>
      <c r="R23" s="68"/>
      <c r="S23" s="68"/>
      <c r="T23" s="70"/>
    </row>
    <row r="24" spans="1:20" ht="19" x14ac:dyDescent="0.25">
      <c r="A24" s="12"/>
      <c r="B24" s="9"/>
      <c r="C24" s="26"/>
      <c r="D24" s="26"/>
      <c r="E24" s="26"/>
      <c r="F24" s="26"/>
      <c r="G24" s="26"/>
      <c r="H24" s="26"/>
      <c r="I24" s="26"/>
      <c r="J24" s="8"/>
      <c r="K24" s="8"/>
      <c r="L24" s="8"/>
      <c r="M24" s="8"/>
      <c r="N24" s="8"/>
      <c r="O24" s="8">
        <f>VLOOKUP(N25,$D$26:$L$29,9,FALSE)</f>
        <v>1.2</v>
      </c>
      <c r="P24" s="8"/>
      <c r="Q24" s="8"/>
      <c r="R24" s="8"/>
      <c r="S24" s="8"/>
      <c r="T24" s="4"/>
    </row>
    <row r="25" spans="1:20" s="66" customFormat="1" ht="37" customHeight="1" x14ac:dyDescent="0.2">
      <c r="A25" s="63"/>
      <c r="B25" s="26"/>
      <c r="C25" s="26" t="s">
        <v>8</v>
      </c>
      <c r="D25" s="26"/>
      <c r="E25" s="26"/>
      <c r="F25" s="26"/>
      <c r="G25" s="26"/>
      <c r="H25" s="26"/>
      <c r="I25" s="26"/>
      <c r="J25" s="68"/>
      <c r="K25" s="68"/>
      <c r="L25" s="68"/>
      <c r="M25" s="68"/>
      <c r="N25" s="71" t="s">
        <v>9</v>
      </c>
      <c r="O25" s="68">
        <f>IF(N25=D26,0,(O24*$O$23)-$O$23)</f>
        <v>21</v>
      </c>
      <c r="P25" s="68"/>
      <c r="Q25" s="68"/>
      <c r="R25" s="68"/>
      <c r="S25" s="68"/>
      <c r="T25" s="70"/>
    </row>
    <row r="26" spans="1:20" ht="19" hidden="1" customHeight="1" x14ac:dyDescent="0.25">
      <c r="A26" s="12"/>
      <c r="B26" s="9"/>
      <c r="C26" s="26"/>
      <c r="D26" s="26" t="s">
        <v>30</v>
      </c>
      <c r="E26" s="26"/>
      <c r="F26" s="26"/>
      <c r="G26" s="26"/>
      <c r="H26" s="26"/>
      <c r="I26" s="26"/>
      <c r="J26" s="8"/>
      <c r="K26" s="8"/>
      <c r="L26" s="8"/>
      <c r="M26" s="8"/>
      <c r="N26" s="8"/>
      <c r="O26" s="8"/>
      <c r="P26" s="8"/>
      <c r="Q26" s="8"/>
      <c r="R26" s="8"/>
      <c r="S26" s="8"/>
      <c r="T26" s="4"/>
    </row>
    <row r="27" spans="1:20" ht="19" hidden="1" customHeight="1" x14ac:dyDescent="0.25">
      <c r="A27" s="12"/>
      <c r="B27" s="9"/>
      <c r="C27" s="26"/>
      <c r="D27" s="26" t="s">
        <v>37</v>
      </c>
      <c r="E27" s="26"/>
      <c r="F27" s="26"/>
      <c r="G27" s="26"/>
      <c r="H27" s="26"/>
      <c r="I27" s="26"/>
      <c r="J27" s="8"/>
      <c r="K27" s="8"/>
      <c r="L27" s="8">
        <v>1</v>
      </c>
      <c r="M27" s="8"/>
      <c r="N27" s="8"/>
      <c r="O27" s="8"/>
      <c r="P27" s="8"/>
      <c r="Q27" s="8"/>
      <c r="R27" s="8"/>
      <c r="S27" s="8"/>
      <c r="T27" s="4"/>
    </row>
    <row r="28" spans="1:20" ht="19" hidden="1" customHeight="1" x14ac:dyDescent="0.25">
      <c r="A28" s="12"/>
      <c r="B28" s="9"/>
      <c r="C28" s="26"/>
      <c r="D28" s="26" t="s">
        <v>38</v>
      </c>
      <c r="E28" s="26"/>
      <c r="F28" s="26"/>
      <c r="G28" s="26"/>
      <c r="H28" s="26"/>
      <c r="I28" s="26"/>
      <c r="J28" s="8"/>
      <c r="K28" s="8"/>
      <c r="L28" s="8">
        <v>1</v>
      </c>
      <c r="M28" s="8"/>
      <c r="N28" s="8"/>
      <c r="O28" s="8"/>
      <c r="P28" s="8"/>
      <c r="Q28" s="8"/>
      <c r="R28" s="8"/>
      <c r="S28" s="8"/>
      <c r="T28" s="4"/>
    </row>
    <row r="29" spans="1:20" ht="19" hidden="1" customHeight="1" x14ac:dyDescent="0.25">
      <c r="A29" s="12"/>
      <c r="B29" s="9"/>
      <c r="C29" s="26"/>
      <c r="D29" s="26" t="s">
        <v>9</v>
      </c>
      <c r="E29" s="26"/>
      <c r="F29" s="26"/>
      <c r="G29" s="26"/>
      <c r="H29" s="26"/>
      <c r="I29" s="26"/>
      <c r="J29" s="8"/>
      <c r="K29" s="8"/>
      <c r="L29" s="8">
        <v>1.2</v>
      </c>
      <c r="M29" s="8"/>
      <c r="N29" s="8"/>
      <c r="O29" s="8"/>
      <c r="P29" s="8"/>
      <c r="Q29" s="8"/>
      <c r="R29" s="8"/>
      <c r="S29" s="8"/>
      <c r="T29" s="4"/>
    </row>
    <row r="30" spans="1:20" ht="19" x14ac:dyDescent="0.25">
      <c r="A30" s="12"/>
      <c r="B30" s="9"/>
      <c r="C30" s="26"/>
      <c r="D30" s="26"/>
      <c r="E30" s="26"/>
      <c r="F30" s="26"/>
      <c r="G30" s="26"/>
      <c r="H30" s="26"/>
      <c r="I30" s="26"/>
      <c r="J30" s="8"/>
      <c r="K30" s="8"/>
      <c r="L30" s="8"/>
      <c r="M30" s="8"/>
      <c r="N30" s="8"/>
      <c r="O30" s="8">
        <f>VLOOKUP(N31,$D$32:$L$35,9,FALSE)</f>
        <v>1</v>
      </c>
      <c r="P30" s="8"/>
      <c r="Q30" s="8"/>
      <c r="R30" s="8"/>
      <c r="S30" s="8"/>
      <c r="T30" s="4"/>
    </row>
    <row r="31" spans="1:20" s="66" customFormat="1" ht="37" customHeight="1" x14ac:dyDescent="0.2">
      <c r="A31" s="63"/>
      <c r="B31" s="26"/>
      <c r="C31" s="26" t="s">
        <v>10</v>
      </c>
      <c r="D31" s="26"/>
      <c r="E31" s="26"/>
      <c r="F31" s="26"/>
      <c r="G31" s="26"/>
      <c r="H31" s="26"/>
      <c r="I31" s="26"/>
      <c r="J31" s="68"/>
      <c r="K31" s="68"/>
      <c r="L31" s="68"/>
      <c r="M31" s="68"/>
      <c r="N31" s="71" t="s">
        <v>13</v>
      </c>
      <c r="O31" s="68">
        <f>IF(N31=D32,0,(O30*$O$23)-$O$23)</f>
        <v>0</v>
      </c>
      <c r="P31" s="68"/>
      <c r="Q31" s="68"/>
      <c r="R31" s="68"/>
      <c r="S31" s="68"/>
      <c r="T31" s="70"/>
    </row>
    <row r="32" spans="1:20" ht="19" hidden="1" customHeight="1" x14ac:dyDescent="0.25">
      <c r="A32" s="12"/>
      <c r="B32" s="9"/>
      <c r="C32" s="26"/>
      <c r="D32" s="26" t="s">
        <v>30</v>
      </c>
      <c r="E32" s="26"/>
      <c r="F32" s="26"/>
      <c r="G32" s="26"/>
      <c r="H32" s="26"/>
      <c r="I32" s="26"/>
      <c r="J32" s="8"/>
      <c r="K32" s="8"/>
      <c r="L32" s="8"/>
      <c r="M32" s="8"/>
      <c r="N32" s="8"/>
      <c r="O32" s="8"/>
      <c r="P32" s="8"/>
      <c r="Q32" s="8"/>
      <c r="R32" s="8"/>
      <c r="S32" s="8"/>
      <c r="T32" s="4"/>
    </row>
    <row r="33" spans="1:20" ht="19" hidden="1" customHeight="1" x14ac:dyDescent="0.25">
      <c r="A33" s="12"/>
      <c r="B33" s="9"/>
      <c r="C33" s="26"/>
      <c r="D33" s="26" t="s">
        <v>11</v>
      </c>
      <c r="E33" s="26"/>
      <c r="F33" s="26"/>
      <c r="G33" s="26"/>
      <c r="H33" s="26"/>
      <c r="I33" s="26"/>
      <c r="J33" s="8"/>
      <c r="K33" s="8"/>
      <c r="L33" s="8">
        <v>1.3</v>
      </c>
      <c r="M33" s="8"/>
      <c r="N33" s="8"/>
      <c r="O33" s="8"/>
      <c r="P33" s="8"/>
      <c r="Q33" s="8"/>
      <c r="R33" s="8"/>
      <c r="S33" s="8"/>
      <c r="T33" s="4"/>
    </row>
    <row r="34" spans="1:20" ht="19" hidden="1" customHeight="1" x14ac:dyDescent="0.25">
      <c r="A34" s="12"/>
      <c r="B34" s="9"/>
      <c r="C34" s="26"/>
      <c r="D34" s="26" t="s">
        <v>12</v>
      </c>
      <c r="E34" s="26"/>
      <c r="F34" s="26"/>
      <c r="G34" s="26"/>
      <c r="H34" s="26"/>
      <c r="I34" s="26"/>
      <c r="J34" s="8"/>
      <c r="K34" s="8"/>
      <c r="L34" s="8">
        <v>1.2</v>
      </c>
      <c r="M34" s="8"/>
      <c r="N34" s="8"/>
      <c r="O34" s="8"/>
      <c r="P34" s="8"/>
      <c r="Q34" s="8"/>
      <c r="R34" s="8"/>
      <c r="S34" s="8"/>
      <c r="T34" s="4"/>
    </row>
    <row r="35" spans="1:20" ht="19" hidden="1" customHeight="1" x14ac:dyDescent="0.25">
      <c r="A35" s="12"/>
      <c r="B35" s="9"/>
      <c r="C35" s="26"/>
      <c r="D35" s="26" t="s">
        <v>13</v>
      </c>
      <c r="E35" s="26"/>
      <c r="F35" s="26"/>
      <c r="G35" s="26"/>
      <c r="H35" s="26"/>
      <c r="I35" s="26"/>
      <c r="J35" s="8"/>
      <c r="K35" s="8"/>
      <c r="L35" s="8">
        <v>1</v>
      </c>
      <c r="M35" s="8"/>
      <c r="N35" s="8"/>
      <c r="O35" s="8"/>
      <c r="P35" s="8"/>
      <c r="Q35" s="8"/>
      <c r="R35" s="8"/>
      <c r="S35" s="8"/>
      <c r="T35" s="4"/>
    </row>
    <row r="36" spans="1:20" ht="19" x14ac:dyDescent="0.25">
      <c r="A36" s="12"/>
      <c r="B36" s="9"/>
      <c r="C36" s="26"/>
      <c r="D36" s="26"/>
      <c r="E36" s="26"/>
      <c r="F36" s="26"/>
      <c r="G36" s="26"/>
      <c r="H36" s="26"/>
      <c r="I36" s="26"/>
      <c r="J36" s="8"/>
      <c r="K36" s="8"/>
      <c r="L36" s="8"/>
      <c r="M36" s="8"/>
      <c r="N36" s="8"/>
      <c r="O36" s="8">
        <f>VLOOKUP(N37,$D$38:$L$42,9,FALSE)</f>
        <v>1.3</v>
      </c>
      <c r="P36" s="8"/>
      <c r="Q36" s="8"/>
      <c r="R36" s="8"/>
      <c r="S36" s="8"/>
      <c r="T36" s="4"/>
    </row>
    <row r="37" spans="1:20" s="66" customFormat="1" ht="37" customHeight="1" x14ac:dyDescent="0.2">
      <c r="A37" s="63"/>
      <c r="B37" s="26"/>
      <c r="C37" s="26" t="s">
        <v>14</v>
      </c>
      <c r="D37" s="26"/>
      <c r="E37" s="26"/>
      <c r="F37" s="26"/>
      <c r="G37" s="26"/>
      <c r="H37" s="26"/>
      <c r="I37" s="26"/>
      <c r="J37" s="68"/>
      <c r="K37" s="68"/>
      <c r="L37" s="68"/>
      <c r="M37" s="68"/>
      <c r="N37" s="71" t="s">
        <v>39</v>
      </c>
      <c r="O37" s="68">
        <f>IF(N37=D38,0,(O36*$O$23)-$O$23)</f>
        <v>31.5</v>
      </c>
      <c r="P37" s="68"/>
      <c r="Q37" s="68"/>
      <c r="R37" s="68"/>
      <c r="S37" s="68"/>
      <c r="T37" s="70"/>
    </row>
    <row r="38" spans="1:20" ht="19" hidden="1" customHeight="1" x14ac:dyDescent="0.25">
      <c r="A38" s="12"/>
      <c r="B38" s="9"/>
      <c r="C38" s="26"/>
      <c r="D38" s="26" t="s">
        <v>30</v>
      </c>
      <c r="E38" s="26"/>
      <c r="F38" s="26"/>
      <c r="G38" s="26"/>
      <c r="H38" s="26"/>
      <c r="I38" s="26"/>
      <c r="J38" s="8"/>
      <c r="K38" s="8"/>
      <c r="L38" s="8"/>
      <c r="M38" s="8"/>
      <c r="N38" s="8"/>
      <c r="O38" s="8"/>
      <c r="P38" s="8"/>
      <c r="Q38" s="8"/>
      <c r="R38" s="8"/>
      <c r="S38" s="8"/>
      <c r="T38" s="4"/>
    </row>
    <row r="39" spans="1:20" ht="19" hidden="1" customHeight="1" x14ac:dyDescent="0.25">
      <c r="A39" s="12"/>
      <c r="B39" s="9"/>
      <c r="C39" s="26"/>
      <c r="D39" s="26" t="s">
        <v>3</v>
      </c>
      <c r="E39" s="26"/>
      <c r="F39" s="26"/>
      <c r="G39" s="26"/>
      <c r="H39" s="26"/>
      <c r="I39" s="26"/>
      <c r="J39" s="8"/>
      <c r="K39" s="8"/>
      <c r="L39" s="8">
        <v>1</v>
      </c>
      <c r="M39" s="8"/>
      <c r="N39" s="8"/>
      <c r="O39" s="8"/>
      <c r="P39" s="8"/>
      <c r="Q39" s="8"/>
      <c r="R39" s="8"/>
      <c r="S39" s="8"/>
      <c r="T39" s="4"/>
    </row>
    <row r="40" spans="1:20" ht="19" hidden="1" customHeight="1" x14ac:dyDescent="0.25">
      <c r="A40" s="12"/>
      <c r="B40" s="9"/>
      <c r="C40" s="26"/>
      <c r="D40" s="26" t="s">
        <v>39</v>
      </c>
      <c r="E40" s="26"/>
      <c r="F40" s="26"/>
      <c r="G40" s="26"/>
      <c r="H40" s="26"/>
      <c r="I40" s="26"/>
      <c r="J40" s="8"/>
      <c r="K40" s="8"/>
      <c r="L40" s="8">
        <v>1.3</v>
      </c>
      <c r="M40" s="8"/>
      <c r="N40" s="8"/>
      <c r="O40" s="8"/>
      <c r="P40" s="8"/>
      <c r="Q40" s="8"/>
      <c r="R40" s="8"/>
      <c r="S40" s="8"/>
      <c r="T40" s="4"/>
    </row>
    <row r="41" spans="1:20" ht="19" hidden="1" customHeight="1" x14ac:dyDescent="0.25">
      <c r="A41" s="12"/>
      <c r="B41" s="9"/>
      <c r="C41" s="26"/>
      <c r="D41" s="26" t="s">
        <v>4</v>
      </c>
      <c r="E41" s="26"/>
      <c r="F41" s="26"/>
      <c r="G41" s="26"/>
      <c r="H41" s="26"/>
      <c r="I41" s="26"/>
      <c r="J41" s="8"/>
      <c r="K41" s="8"/>
      <c r="L41" s="8">
        <v>1.2</v>
      </c>
      <c r="M41" s="8"/>
      <c r="N41" s="8"/>
      <c r="O41" s="8"/>
      <c r="P41" s="8"/>
      <c r="Q41" s="8"/>
      <c r="R41" s="8"/>
      <c r="S41" s="8"/>
      <c r="T41" s="4"/>
    </row>
    <row r="42" spans="1:20" ht="19" hidden="1" customHeight="1" x14ac:dyDescent="0.25">
      <c r="A42" s="12"/>
      <c r="B42" s="9"/>
      <c r="C42" s="26"/>
      <c r="D42" s="26" t="s">
        <v>5</v>
      </c>
      <c r="E42" s="26"/>
      <c r="F42" s="26"/>
      <c r="G42" s="26"/>
      <c r="H42" s="26"/>
      <c r="I42" s="26"/>
      <c r="J42" s="8"/>
      <c r="K42" s="8"/>
      <c r="L42" s="8">
        <v>1.1000000000000001</v>
      </c>
      <c r="M42" s="8"/>
      <c r="N42" s="8"/>
      <c r="O42" s="8"/>
      <c r="P42" s="8"/>
      <c r="Q42" s="8"/>
      <c r="R42" s="8"/>
      <c r="S42" s="8"/>
      <c r="T42" s="4"/>
    </row>
    <row r="43" spans="1:20" ht="19" x14ac:dyDescent="0.25">
      <c r="A43" s="12"/>
      <c r="B43" s="9"/>
      <c r="C43" s="26"/>
      <c r="D43" s="26"/>
      <c r="E43" s="26"/>
      <c r="F43" s="26"/>
      <c r="G43" s="26"/>
      <c r="H43" s="26"/>
      <c r="I43" s="26"/>
      <c r="J43" s="8"/>
      <c r="K43" s="8"/>
      <c r="L43" s="8"/>
      <c r="M43" s="8"/>
      <c r="N43" s="8"/>
      <c r="O43" s="8">
        <f>VLOOKUP(N44,$D$45:$L$50,9,FALSE)</f>
        <v>1.2</v>
      </c>
      <c r="P43" s="8"/>
      <c r="Q43" s="8"/>
      <c r="R43" s="8"/>
      <c r="S43" s="8"/>
      <c r="T43" s="4"/>
    </row>
    <row r="44" spans="1:20" s="66" customFormat="1" ht="37" customHeight="1" x14ac:dyDescent="0.2">
      <c r="A44" s="63"/>
      <c r="B44" s="26"/>
      <c r="C44" s="26" t="s">
        <v>15</v>
      </c>
      <c r="D44" s="26"/>
      <c r="E44" s="26"/>
      <c r="F44" s="26"/>
      <c r="G44" s="26"/>
      <c r="H44" s="26"/>
      <c r="I44" s="26"/>
      <c r="J44" s="68"/>
      <c r="K44" s="68"/>
      <c r="L44" s="68"/>
      <c r="M44" s="68"/>
      <c r="N44" s="71" t="s">
        <v>41</v>
      </c>
      <c r="O44" s="68">
        <f>IF(N44=D45,0,(O43*$O$23)-$O$23)</f>
        <v>21</v>
      </c>
      <c r="P44" s="68"/>
      <c r="Q44" s="68"/>
      <c r="R44" s="68"/>
      <c r="S44" s="68"/>
      <c r="T44" s="70"/>
    </row>
    <row r="45" spans="1:20" ht="19" hidden="1" customHeight="1" x14ac:dyDescent="0.25">
      <c r="A45" s="12"/>
      <c r="B45" s="9"/>
      <c r="C45" s="26"/>
      <c r="D45" s="26" t="s">
        <v>30</v>
      </c>
      <c r="E45" s="26"/>
      <c r="F45" s="26"/>
      <c r="G45" s="26"/>
      <c r="H45" s="26"/>
      <c r="I45" s="26"/>
      <c r="J45" s="8"/>
      <c r="K45" s="8"/>
      <c r="L45" s="8"/>
      <c r="M45" s="8"/>
      <c r="N45" s="8"/>
      <c r="O45" s="8"/>
      <c r="P45" s="8"/>
      <c r="Q45" s="8"/>
      <c r="R45" s="8"/>
      <c r="S45" s="8"/>
      <c r="T45" s="4"/>
    </row>
    <row r="46" spans="1:20" ht="19" hidden="1" customHeight="1" x14ac:dyDescent="0.25">
      <c r="A46" s="12"/>
      <c r="B46" s="9"/>
      <c r="C46" s="26"/>
      <c r="D46" s="26" t="s">
        <v>96</v>
      </c>
      <c r="E46" s="26"/>
      <c r="F46" s="26"/>
      <c r="G46" s="26"/>
      <c r="H46" s="26"/>
      <c r="I46" s="26"/>
      <c r="J46" s="8"/>
      <c r="K46" s="8"/>
      <c r="L46" s="8">
        <v>1</v>
      </c>
      <c r="M46" s="8"/>
      <c r="N46" s="8"/>
      <c r="O46" s="8"/>
      <c r="P46" s="8"/>
      <c r="Q46" s="8"/>
      <c r="R46" s="8"/>
      <c r="S46" s="8"/>
      <c r="T46" s="4"/>
    </row>
    <row r="47" spans="1:20" ht="19" hidden="1" customHeight="1" x14ac:dyDescent="0.25">
      <c r="A47" s="12"/>
      <c r="B47" s="9"/>
      <c r="C47" s="26"/>
      <c r="D47" s="26" t="s">
        <v>6</v>
      </c>
      <c r="E47" s="26"/>
      <c r="F47" s="26"/>
      <c r="G47" s="26"/>
      <c r="H47" s="26"/>
      <c r="I47" s="26"/>
      <c r="J47" s="8"/>
      <c r="K47" s="8"/>
      <c r="L47" s="8">
        <v>1.1000000000000001</v>
      </c>
      <c r="M47" s="8"/>
      <c r="N47" s="8"/>
      <c r="O47" s="8"/>
      <c r="P47" s="8"/>
      <c r="Q47" s="8"/>
      <c r="R47" s="8"/>
      <c r="S47" s="8"/>
      <c r="T47" s="4"/>
    </row>
    <row r="48" spans="1:20" ht="19" hidden="1" customHeight="1" x14ac:dyDescent="0.25">
      <c r="A48" s="12"/>
      <c r="B48" s="9"/>
      <c r="C48" s="26"/>
      <c r="D48" s="26" t="s">
        <v>41</v>
      </c>
      <c r="E48" s="26"/>
      <c r="F48" s="26"/>
      <c r="G48" s="26"/>
      <c r="H48" s="26"/>
      <c r="I48" s="26"/>
      <c r="J48" s="8"/>
      <c r="K48" s="8"/>
      <c r="L48" s="8">
        <v>1.2</v>
      </c>
      <c r="M48" s="8"/>
      <c r="N48" s="8"/>
      <c r="O48" s="8"/>
      <c r="P48" s="8"/>
      <c r="Q48" s="8"/>
      <c r="R48" s="8"/>
      <c r="S48" s="8"/>
      <c r="T48" s="4"/>
    </row>
    <row r="49" spans="1:20" ht="19" hidden="1" customHeight="1" x14ac:dyDescent="0.25">
      <c r="A49" s="12"/>
      <c r="B49" s="9"/>
      <c r="C49" s="26"/>
      <c r="D49" s="26" t="s">
        <v>42</v>
      </c>
      <c r="E49" s="26"/>
      <c r="F49" s="26"/>
      <c r="G49" s="26"/>
      <c r="H49" s="26"/>
      <c r="I49" s="26"/>
      <c r="J49" s="8"/>
      <c r="K49" s="8"/>
      <c r="L49" s="8">
        <v>1.3</v>
      </c>
      <c r="M49" s="8"/>
      <c r="N49" s="8"/>
      <c r="O49" s="8"/>
      <c r="P49" s="8"/>
      <c r="Q49" s="8"/>
      <c r="R49" s="8"/>
      <c r="S49" s="8"/>
      <c r="T49" s="4"/>
    </row>
    <row r="50" spans="1:20" ht="19" hidden="1" customHeight="1" x14ac:dyDescent="0.25">
      <c r="A50" s="12"/>
      <c r="B50" s="9"/>
      <c r="C50" s="26"/>
      <c r="D50" s="26" t="s">
        <v>97</v>
      </c>
      <c r="E50" s="26"/>
      <c r="F50" s="26"/>
      <c r="G50" s="26"/>
      <c r="H50" s="26"/>
      <c r="I50" s="26"/>
      <c r="J50" s="8"/>
      <c r="K50" s="8"/>
      <c r="L50" s="8">
        <v>1.4</v>
      </c>
      <c r="M50" s="8"/>
      <c r="N50" s="8"/>
      <c r="O50" s="8"/>
      <c r="P50" s="8"/>
      <c r="Q50" s="8"/>
      <c r="R50" s="8"/>
      <c r="S50" s="8"/>
      <c r="T50" s="4"/>
    </row>
    <row r="51" spans="1:20" ht="19" x14ac:dyDescent="0.25">
      <c r="A51" s="12"/>
      <c r="B51" s="9"/>
      <c r="C51" s="26"/>
      <c r="D51" s="26"/>
      <c r="E51" s="26"/>
      <c r="F51" s="26"/>
      <c r="G51" s="26"/>
      <c r="H51" s="26"/>
      <c r="I51" s="26"/>
      <c r="J51" s="8"/>
      <c r="K51" s="8"/>
      <c r="L51" s="8"/>
      <c r="M51" s="8"/>
      <c r="N51" s="8"/>
      <c r="O51" s="8">
        <f>VLOOKUP(N52,$D$53:$L$57,9,FALSE)</f>
        <v>1.2</v>
      </c>
      <c r="P51" s="8"/>
      <c r="Q51" s="8"/>
      <c r="R51" s="8"/>
      <c r="S51" s="8"/>
      <c r="T51" s="4"/>
    </row>
    <row r="52" spans="1:20" s="66" customFormat="1" ht="37" customHeight="1" x14ac:dyDescent="0.2">
      <c r="A52" s="63"/>
      <c r="B52" s="26"/>
      <c r="C52" s="26" t="s">
        <v>16</v>
      </c>
      <c r="D52" s="26"/>
      <c r="E52" s="26"/>
      <c r="F52" s="26"/>
      <c r="G52" s="26"/>
      <c r="H52" s="26"/>
      <c r="I52" s="26"/>
      <c r="J52" s="68"/>
      <c r="K52" s="68"/>
      <c r="L52" s="68"/>
      <c r="M52" s="68"/>
      <c r="N52" s="71" t="s">
        <v>43</v>
      </c>
      <c r="O52" s="68">
        <f>IF(N52=D53,0,(O51*$O$23)-$O$23)</f>
        <v>21</v>
      </c>
      <c r="P52" s="68"/>
      <c r="Q52" s="68"/>
      <c r="R52" s="68"/>
      <c r="S52" s="68"/>
      <c r="T52" s="70"/>
    </row>
    <row r="53" spans="1:20" ht="19" hidden="1" customHeight="1" x14ac:dyDescent="0.25">
      <c r="A53" s="12"/>
      <c r="B53" s="9"/>
      <c r="C53" s="26"/>
      <c r="D53" s="26" t="s">
        <v>30</v>
      </c>
      <c r="E53" s="26"/>
      <c r="F53" s="26"/>
      <c r="G53" s="26"/>
      <c r="H53" s="26"/>
      <c r="I53" s="26"/>
      <c r="J53" s="8"/>
      <c r="K53" s="8"/>
      <c r="L53" s="8"/>
      <c r="M53" s="8"/>
      <c r="N53" s="8"/>
      <c r="O53" s="8"/>
      <c r="P53" s="8"/>
      <c r="Q53" s="8"/>
      <c r="R53" s="8"/>
      <c r="S53" s="8"/>
      <c r="T53" s="4"/>
    </row>
    <row r="54" spans="1:20" ht="19" hidden="1" customHeight="1" x14ac:dyDescent="0.25">
      <c r="A54" s="12"/>
      <c r="B54" s="9"/>
      <c r="C54" s="26"/>
      <c r="D54" s="26" t="s">
        <v>7</v>
      </c>
      <c r="E54" s="26"/>
      <c r="F54" s="26"/>
      <c r="G54" s="26"/>
      <c r="H54" s="26"/>
      <c r="I54" s="26"/>
      <c r="J54" s="8"/>
      <c r="K54" s="8"/>
      <c r="L54" s="8">
        <v>1</v>
      </c>
      <c r="M54" s="8"/>
      <c r="N54" s="8"/>
      <c r="O54" s="8"/>
      <c r="P54" s="8"/>
      <c r="Q54" s="8"/>
      <c r="R54" s="8"/>
      <c r="S54" s="8"/>
      <c r="T54" s="4"/>
    </row>
    <row r="55" spans="1:20" ht="19" hidden="1" customHeight="1" x14ac:dyDescent="0.25">
      <c r="A55" s="12"/>
      <c r="B55" s="9"/>
      <c r="C55" s="26"/>
      <c r="D55" s="26" t="s">
        <v>43</v>
      </c>
      <c r="E55" s="26"/>
      <c r="F55" s="26"/>
      <c r="G55" s="26"/>
      <c r="H55" s="26"/>
      <c r="I55" s="26"/>
      <c r="J55" s="8"/>
      <c r="K55" s="8"/>
      <c r="L55" s="8">
        <v>1.2</v>
      </c>
      <c r="M55" s="8"/>
      <c r="N55" s="8"/>
      <c r="O55" s="8"/>
      <c r="P55" s="8"/>
      <c r="Q55" s="8"/>
      <c r="R55" s="8"/>
      <c r="S55" s="8"/>
      <c r="T55" s="4"/>
    </row>
    <row r="56" spans="1:20" ht="19" hidden="1" customHeight="1" x14ac:dyDescent="0.25">
      <c r="A56" s="12"/>
      <c r="B56" s="9"/>
      <c r="C56" s="26"/>
      <c r="D56" s="26" t="s">
        <v>44</v>
      </c>
      <c r="E56" s="26"/>
      <c r="F56" s="26"/>
      <c r="G56" s="26"/>
      <c r="H56" s="26"/>
      <c r="I56" s="26"/>
      <c r="J56" s="8"/>
      <c r="K56" s="8"/>
      <c r="L56" s="8">
        <v>1.3</v>
      </c>
      <c r="M56" s="8"/>
      <c r="N56" s="8"/>
      <c r="O56" s="8"/>
      <c r="P56" s="8"/>
      <c r="Q56" s="8"/>
      <c r="R56" s="8"/>
      <c r="S56" s="8"/>
      <c r="T56" s="4"/>
    </row>
    <row r="57" spans="1:20" ht="19" hidden="1" customHeight="1" x14ac:dyDescent="0.25">
      <c r="A57" s="12"/>
      <c r="B57" s="9"/>
      <c r="C57" s="26"/>
      <c r="D57" s="26" t="s">
        <v>45</v>
      </c>
      <c r="E57" s="26"/>
      <c r="F57" s="26"/>
      <c r="G57" s="26"/>
      <c r="H57" s="26"/>
      <c r="I57" s="26"/>
      <c r="J57" s="8"/>
      <c r="K57" s="8"/>
      <c r="L57" s="8">
        <v>1.4</v>
      </c>
      <c r="M57" s="8"/>
      <c r="N57" s="8"/>
      <c r="O57" s="8"/>
      <c r="P57" s="8"/>
      <c r="Q57" s="8"/>
      <c r="R57" s="8"/>
      <c r="S57" s="8"/>
      <c r="T57" s="4"/>
    </row>
    <row r="58" spans="1:20" ht="19" x14ac:dyDescent="0.25">
      <c r="A58" s="12"/>
      <c r="B58" s="9"/>
      <c r="C58" s="26"/>
      <c r="D58" s="26"/>
      <c r="E58" s="26"/>
      <c r="F58" s="26"/>
      <c r="G58" s="26"/>
      <c r="H58" s="26"/>
      <c r="I58" s="26"/>
      <c r="J58" s="8"/>
      <c r="K58" s="8"/>
      <c r="L58" s="8"/>
      <c r="M58" s="8"/>
      <c r="N58" s="8"/>
      <c r="O58" s="8">
        <f>VLOOKUP(N59,$D$60:$L$63,9,FALSE)</f>
        <v>1</v>
      </c>
      <c r="P58" s="8"/>
      <c r="Q58" s="8"/>
      <c r="R58" s="8"/>
      <c r="S58" s="8"/>
      <c r="T58" s="4"/>
    </row>
    <row r="59" spans="1:20" s="66" customFormat="1" ht="37" customHeight="1" x14ac:dyDescent="0.2">
      <c r="A59" s="63"/>
      <c r="B59" s="26"/>
      <c r="C59" s="43" t="s">
        <v>28</v>
      </c>
      <c r="D59" s="26"/>
      <c r="E59" s="26"/>
      <c r="F59" s="26"/>
      <c r="G59" s="26"/>
      <c r="H59" s="26"/>
      <c r="I59" s="26"/>
      <c r="J59" s="68"/>
      <c r="K59" s="68"/>
      <c r="L59" s="68"/>
      <c r="M59" s="68"/>
      <c r="N59" s="71" t="s">
        <v>17</v>
      </c>
      <c r="O59" s="68">
        <f>IF(N59=D60,0,(O58*$O$23)-$O$23)</f>
        <v>0</v>
      </c>
      <c r="P59" s="68"/>
      <c r="Q59" s="68"/>
      <c r="R59" s="68"/>
      <c r="S59" s="68"/>
      <c r="T59" s="70"/>
    </row>
    <row r="60" spans="1:20" ht="19" hidden="1" customHeight="1" x14ac:dyDescent="0.25">
      <c r="A60" s="12"/>
      <c r="B60" s="9"/>
      <c r="C60" s="26"/>
      <c r="D60" s="26" t="s">
        <v>30</v>
      </c>
      <c r="E60" s="26"/>
      <c r="F60" s="26"/>
      <c r="G60" s="26"/>
      <c r="H60" s="26"/>
      <c r="I60" s="26"/>
      <c r="J60" s="8"/>
      <c r="K60" s="8"/>
      <c r="L60" s="8"/>
      <c r="M60" s="8"/>
      <c r="N60" s="8"/>
      <c r="O60" s="8"/>
      <c r="P60" s="8"/>
      <c r="Q60" s="8"/>
      <c r="R60" s="8"/>
      <c r="S60" s="8"/>
      <c r="T60" s="4"/>
    </row>
    <row r="61" spans="1:20" ht="19" hidden="1" customHeight="1" x14ac:dyDescent="0.25">
      <c r="A61" s="12"/>
      <c r="B61" s="9"/>
      <c r="C61" s="26"/>
      <c r="D61" s="26" t="s">
        <v>17</v>
      </c>
      <c r="E61" s="26"/>
      <c r="F61" s="26"/>
      <c r="G61" s="26"/>
      <c r="H61" s="26"/>
      <c r="I61" s="26"/>
      <c r="J61" s="8"/>
      <c r="K61" s="8"/>
      <c r="L61" s="8">
        <v>1</v>
      </c>
      <c r="M61" s="8"/>
      <c r="N61" s="8"/>
      <c r="O61" s="8"/>
      <c r="P61" s="8"/>
      <c r="Q61" s="8"/>
      <c r="R61" s="8"/>
      <c r="S61" s="8"/>
      <c r="T61" s="4"/>
    </row>
    <row r="62" spans="1:20" ht="19" hidden="1" customHeight="1" x14ac:dyDescent="0.25">
      <c r="A62" s="12"/>
      <c r="B62" s="9"/>
      <c r="C62" s="26"/>
      <c r="D62" s="26" t="s">
        <v>18</v>
      </c>
      <c r="E62" s="26"/>
      <c r="F62" s="26"/>
      <c r="G62" s="26"/>
      <c r="H62" s="26"/>
      <c r="I62" s="26"/>
      <c r="J62" s="8"/>
      <c r="K62" s="8"/>
      <c r="L62" s="8">
        <v>1.1000000000000001</v>
      </c>
      <c r="M62" s="8"/>
      <c r="N62" s="8"/>
      <c r="O62" s="8"/>
      <c r="P62" s="8"/>
      <c r="Q62" s="8"/>
      <c r="R62" s="8"/>
      <c r="S62" s="8"/>
      <c r="T62" s="4"/>
    </row>
    <row r="63" spans="1:20" ht="19" hidden="1" customHeight="1" x14ac:dyDescent="0.25">
      <c r="A63" s="12"/>
      <c r="B63" s="9"/>
      <c r="C63" s="26"/>
      <c r="D63" s="26" t="s">
        <v>56</v>
      </c>
      <c r="E63" s="26"/>
      <c r="F63" s="26"/>
      <c r="G63" s="26"/>
      <c r="H63" s="26"/>
      <c r="I63" s="26"/>
      <c r="J63" s="8"/>
      <c r="K63" s="8"/>
      <c r="L63" s="8">
        <v>1.3</v>
      </c>
      <c r="M63" s="8"/>
      <c r="N63" s="8"/>
      <c r="O63" s="8"/>
      <c r="P63" s="8"/>
      <c r="Q63" s="8"/>
      <c r="R63" s="8"/>
      <c r="S63" s="8"/>
      <c r="T63" s="4"/>
    </row>
    <row r="64" spans="1:20" ht="19" x14ac:dyDescent="0.25">
      <c r="A64" s="12"/>
      <c r="B64" s="9"/>
      <c r="C64" s="26"/>
      <c r="D64" s="26"/>
      <c r="E64" s="26"/>
      <c r="F64" s="26"/>
      <c r="G64" s="26"/>
      <c r="H64" s="26"/>
      <c r="I64" s="26"/>
      <c r="J64" s="8"/>
      <c r="K64" s="8"/>
      <c r="L64" s="8"/>
      <c r="M64" s="8"/>
      <c r="N64" s="8"/>
      <c r="O64" s="8">
        <f>VLOOKUP(N65,$D$66:$L$68,9,FALSE)</f>
        <v>1</v>
      </c>
      <c r="P64" s="8"/>
      <c r="Q64" s="8"/>
      <c r="R64" s="8"/>
      <c r="S64" s="8"/>
      <c r="T64" s="4"/>
    </row>
    <row r="65" spans="1:20" s="66" customFormat="1" ht="37" customHeight="1" x14ac:dyDescent="0.2">
      <c r="A65" s="63"/>
      <c r="B65" s="26"/>
      <c r="C65" s="26" t="s">
        <v>36</v>
      </c>
      <c r="D65" s="26"/>
      <c r="E65" s="26"/>
      <c r="F65" s="26"/>
      <c r="G65" s="26"/>
      <c r="H65" s="26"/>
      <c r="I65" s="26"/>
      <c r="J65" s="68"/>
      <c r="K65" s="68"/>
      <c r="L65" s="68"/>
      <c r="M65" s="68"/>
      <c r="N65" s="71" t="s">
        <v>20</v>
      </c>
      <c r="O65" s="68">
        <f>IF(N65=D66,0,(O64*$O$23)-$O$23)</f>
        <v>0</v>
      </c>
      <c r="P65" s="68"/>
      <c r="Q65" s="68"/>
      <c r="R65" s="68"/>
      <c r="S65" s="68"/>
      <c r="T65" s="70"/>
    </row>
    <row r="66" spans="1:20" ht="19" hidden="1" customHeight="1" x14ac:dyDescent="0.25">
      <c r="A66" s="12"/>
      <c r="B66" s="9"/>
      <c r="C66" s="26"/>
      <c r="D66" s="26" t="s">
        <v>30</v>
      </c>
      <c r="E66" s="26"/>
      <c r="F66" s="26"/>
      <c r="G66" s="26"/>
      <c r="H66" s="26"/>
      <c r="I66" s="26"/>
      <c r="J66" s="8"/>
      <c r="K66" s="8"/>
      <c r="L66" s="8"/>
      <c r="M66" s="8"/>
      <c r="N66" s="8"/>
      <c r="O66" s="8"/>
      <c r="P66" s="8"/>
      <c r="Q66" s="8"/>
      <c r="R66" s="8"/>
      <c r="S66" s="8"/>
      <c r="T66" s="4"/>
    </row>
    <row r="67" spans="1:20" ht="19" hidden="1" customHeight="1" x14ac:dyDescent="0.25">
      <c r="A67" s="12"/>
      <c r="B67" s="9"/>
      <c r="C67" s="26"/>
      <c r="D67" s="26" t="s">
        <v>19</v>
      </c>
      <c r="E67" s="26"/>
      <c r="F67" s="26"/>
      <c r="G67" s="26"/>
      <c r="H67" s="26"/>
      <c r="I67" s="26"/>
      <c r="J67" s="8"/>
      <c r="K67" s="8"/>
      <c r="L67" s="8">
        <v>1.2</v>
      </c>
      <c r="M67" s="8"/>
      <c r="N67" s="8"/>
      <c r="O67" s="8"/>
      <c r="P67" s="8"/>
      <c r="Q67" s="8"/>
      <c r="R67" s="8"/>
      <c r="S67" s="8"/>
      <c r="T67" s="4"/>
    </row>
    <row r="68" spans="1:20" ht="19" hidden="1" customHeight="1" x14ac:dyDescent="0.25">
      <c r="A68" s="12"/>
      <c r="B68" s="9"/>
      <c r="C68" s="26"/>
      <c r="D68" s="26" t="s">
        <v>20</v>
      </c>
      <c r="E68" s="26"/>
      <c r="F68" s="26"/>
      <c r="G68" s="26"/>
      <c r="H68" s="26"/>
      <c r="I68" s="26"/>
      <c r="J68" s="8"/>
      <c r="K68" s="8"/>
      <c r="L68" s="8">
        <v>1</v>
      </c>
      <c r="M68" s="8"/>
      <c r="N68" s="8"/>
      <c r="O68" s="8"/>
      <c r="P68" s="8"/>
      <c r="Q68" s="8"/>
      <c r="R68" s="8"/>
      <c r="S68" s="8"/>
      <c r="T68" s="4"/>
    </row>
    <row r="69" spans="1:20" ht="19" x14ac:dyDescent="0.25">
      <c r="A69" s="12"/>
      <c r="B69" s="9"/>
      <c r="C69" s="26"/>
      <c r="D69" s="26"/>
      <c r="E69" s="26"/>
      <c r="F69" s="26"/>
      <c r="G69" s="26"/>
      <c r="H69" s="26"/>
      <c r="I69" s="26"/>
      <c r="J69" s="8"/>
      <c r="K69" s="8"/>
      <c r="L69" s="8"/>
      <c r="M69" s="8"/>
      <c r="N69" s="8"/>
      <c r="O69" s="8">
        <f>VLOOKUP(N70,$D$71:$L$74,9,FALSE)</f>
        <v>1.1000000000000001</v>
      </c>
      <c r="P69" s="8"/>
      <c r="Q69" s="8"/>
      <c r="R69" s="8"/>
      <c r="S69" s="8"/>
      <c r="T69" s="4"/>
    </row>
    <row r="70" spans="1:20" s="66" customFormat="1" ht="37" customHeight="1" x14ac:dyDescent="0.2">
      <c r="A70" s="63"/>
      <c r="B70" s="26"/>
      <c r="C70" s="26" t="s">
        <v>21</v>
      </c>
      <c r="D70" s="26"/>
      <c r="E70" s="26"/>
      <c r="F70" s="26"/>
      <c r="G70" s="26"/>
      <c r="H70" s="26"/>
      <c r="I70" s="26"/>
      <c r="J70" s="68"/>
      <c r="K70" s="68"/>
      <c r="L70" s="68"/>
      <c r="M70" s="68"/>
      <c r="N70" s="71" t="s">
        <v>99</v>
      </c>
      <c r="O70" s="68">
        <f>IF(N70=D71,0,(O69*$O$23)-$O$23)</f>
        <v>10.500000000000014</v>
      </c>
      <c r="P70" s="68"/>
      <c r="Q70" s="68"/>
      <c r="R70" s="68"/>
      <c r="S70" s="68"/>
      <c r="T70" s="70"/>
    </row>
    <row r="71" spans="1:20" ht="19" hidden="1" customHeight="1" x14ac:dyDescent="0.25">
      <c r="A71" s="12"/>
      <c r="B71" s="9"/>
      <c r="C71" s="26"/>
      <c r="D71" s="26" t="s">
        <v>30</v>
      </c>
      <c r="E71" s="26"/>
      <c r="F71" s="26"/>
      <c r="G71" s="26"/>
      <c r="H71" s="26"/>
      <c r="I71" s="26"/>
      <c r="J71" s="8"/>
      <c r="K71" s="8"/>
      <c r="L71" s="8"/>
      <c r="M71" s="8"/>
      <c r="N71" s="8"/>
      <c r="O71" s="8"/>
      <c r="P71" s="8"/>
      <c r="Q71" s="8"/>
      <c r="R71" s="8"/>
      <c r="S71" s="8"/>
      <c r="T71" s="4"/>
    </row>
    <row r="72" spans="1:20" ht="19" hidden="1" customHeight="1" x14ac:dyDescent="0.25">
      <c r="A72" s="12"/>
      <c r="B72" s="9"/>
      <c r="C72" s="26"/>
      <c r="D72" s="26" t="s">
        <v>22</v>
      </c>
      <c r="E72" s="26"/>
      <c r="F72" s="26"/>
      <c r="G72" s="26"/>
      <c r="H72" s="26"/>
      <c r="I72" s="26"/>
      <c r="J72" s="8"/>
      <c r="K72" s="8"/>
      <c r="L72" s="8">
        <v>1</v>
      </c>
      <c r="M72" s="8"/>
      <c r="N72" s="8"/>
      <c r="O72" s="8"/>
      <c r="P72" s="8"/>
      <c r="Q72" s="8"/>
      <c r="R72" s="8"/>
      <c r="S72" s="8"/>
      <c r="T72" s="4"/>
    </row>
    <row r="73" spans="1:20" ht="19" hidden="1" customHeight="1" x14ac:dyDescent="0.25">
      <c r="A73" s="12"/>
      <c r="B73" s="9"/>
      <c r="C73" s="26"/>
      <c r="D73" s="26" t="s">
        <v>99</v>
      </c>
      <c r="E73" s="26"/>
      <c r="F73" s="26"/>
      <c r="G73" s="26"/>
      <c r="H73" s="26"/>
      <c r="I73" s="26"/>
      <c r="J73" s="8"/>
      <c r="K73" s="8"/>
      <c r="L73" s="8">
        <v>1.1000000000000001</v>
      </c>
      <c r="M73" s="8"/>
      <c r="N73" s="8"/>
      <c r="O73" s="8"/>
      <c r="P73" s="8"/>
      <c r="Q73" s="8"/>
      <c r="R73" s="8"/>
      <c r="S73" s="8"/>
      <c r="T73" s="4"/>
    </row>
    <row r="74" spans="1:20" ht="19" hidden="1" customHeight="1" x14ac:dyDescent="0.25">
      <c r="A74" s="12"/>
      <c r="B74" s="9"/>
      <c r="C74" s="26"/>
      <c r="D74" s="26" t="s">
        <v>98</v>
      </c>
      <c r="E74" s="26"/>
      <c r="F74" s="26"/>
      <c r="G74" s="26"/>
      <c r="H74" s="26"/>
      <c r="I74" s="26"/>
      <c r="J74" s="8"/>
      <c r="K74" s="8"/>
      <c r="L74" s="8">
        <v>1.2</v>
      </c>
      <c r="M74" s="8"/>
      <c r="N74" s="8"/>
      <c r="O74" s="8"/>
      <c r="P74" s="8"/>
      <c r="Q74" s="8"/>
      <c r="R74" s="8"/>
      <c r="S74" s="8"/>
      <c r="T74" s="4"/>
    </row>
    <row r="75" spans="1:20" ht="19" x14ac:dyDescent="0.25">
      <c r="A75" s="12"/>
      <c r="B75" s="9"/>
      <c r="C75" s="26"/>
      <c r="D75" s="26"/>
      <c r="E75" s="26"/>
      <c r="F75" s="26"/>
      <c r="G75" s="26"/>
      <c r="H75" s="26"/>
      <c r="I75" s="26"/>
      <c r="J75" s="8"/>
      <c r="K75" s="8"/>
      <c r="L75" s="8"/>
      <c r="M75" s="8"/>
      <c r="N75" s="8"/>
      <c r="O75" s="8">
        <f>VLOOKUP(N76,$D$77:$L$80,9,FALSE)</f>
        <v>1</v>
      </c>
      <c r="P75" s="8"/>
      <c r="Q75" s="8"/>
      <c r="R75" s="8"/>
      <c r="S75" s="8"/>
      <c r="T75" s="4"/>
    </row>
    <row r="76" spans="1:20" s="66" customFormat="1" ht="37" customHeight="1" x14ac:dyDescent="0.2">
      <c r="A76" s="63"/>
      <c r="B76" s="26"/>
      <c r="C76" s="110" t="s">
        <v>58</v>
      </c>
      <c r="D76" s="110"/>
      <c r="E76" s="110"/>
      <c r="F76" s="110"/>
      <c r="G76" s="110"/>
      <c r="H76" s="110"/>
      <c r="I76" s="26"/>
      <c r="J76" s="68"/>
      <c r="K76" s="68"/>
      <c r="L76" s="68"/>
      <c r="M76" s="68"/>
      <c r="N76" s="71" t="s">
        <v>24</v>
      </c>
      <c r="O76" s="68">
        <f>IF(N76=D77,0,(O75*$O$23)-$O$23)</f>
        <v>0</v>
      </c>
      <c r="P76" s="68"/>
      <c r="Q76" s="68"/>
      <c r="R76" s="68"/>
      <c r="S76" s="68"/>
      <c r="T76" s="70"/>
    </row>
    <row r="77" spans="1:20" ht="19" hidden="1" customHeight="1" x14ac:dyDescent="0.25">
      <c r="A77" s="12"/>
      <c r="B77" s="8"/>
      <c r="C77" s="8"/>
      <c r="D77" s="8" t="s">
        <v>30</v>
      </c>
      <c r="E77" s="8"/>
      <c r="F77" s="8"/>
      <c r="G77" s="8"/>
      <c r="H77" s="8"/>
      <c r="I77" s="8"/>
      <c r="J77" s="8"/>
      <c r="K77" s="8"/>
      <c r="L77" s="8"/>
      <c r="M77" s="8"/>
      <c r="N77" s="8"/>
      <c r="O77" s="8"/>
      <c r="P77" s="8"/>
      <c r="Q77" s="8"/>
      <c r="R77" s="8"/>
      <c r="S77" s="8"/>
      <c r="T77" s="4"/>
    </row>
    <row r="78" spans="1:20" ht="19" hidden="1" customHeight="1" x14ac:dyDescent="0.25">
      <c r="A78" s="12"/>
      <c r="B78" s="8"/>
      <c r="C78" s="8"/>
      <c r="D78" s="8" t="s">
        <v>24</v>
      </c>
      <c r="E78" s="8"/>
      <c r="F78" s="8"/>
      <c r="G78" s="8"/>
      <c r="H78" s="8"/>
      <c r="I78" s="8"/>
      <c r="J78" s="8"/>
      <c r="K78" s="8"/>
      <c r="L78" s="8">
        <v>1</v>
      </c>
      <c r="M78" s="8"/>
      <c r="N78" s="8"/>
      <c r="O78" s="8"/>
      <c r="P78" s="8"/>
      <c r="Q78" s="8"/>
      <c r="R78" s="8"/>
      <c r="S78" s="8"/>
      <c r="T78" s="4"/>
    </row>
    <row r="79" spans="1:20" ht="19" hidden="1" customHeight="1" x14ac:dyDescent="0.25">
      <c r="A79" s="12"/>
      <c r="B79" s="8"/>
      <c r="C79" s="8"/>
      <c r="D79" s="8" t="s">
        <v>23</v>
      </c>
      <c r="E79" s="8"/>
      <c r="F79" s="8"/>
      <c r="G79" s="8"/>
      <c r="H79" s="8"/>
      <c r="I79" s="8"/>
      <c r="J79" s="8"/>
      <c r="K79" s="8"/>
      <c r="L79" s="8">
        <v>0.9</v>
      </c>
      <c r="M79" s="8"/>
      <c r="N79" s="8"/>
      <c r="O79" s="8"/>
      <c r="P79" s="8"/>
      <c r="Q79" s="8"/>
      <c r="R79" s="8"/>
      <c r="S79" s="8"/>
      <c r="T79" s="4"/>
    </row>
    <row r="80" spans="1:20" ht="19" hidden="1" customHeight="1" x14ac:dyDescent="0.25">
      <c r="A80" s="12"/>
      <c r="B80" s="8"/>
      <c r="C80" s="8"/>
      <c r="D80" s="8" t="s">
        <v>25</v>
      </c>
      <c r="E80" s="8"/>
      <c r="F80" s="8"/>
      <c r="G80" s="8"/>
      <c r="H80" s="8"/>
      <c r="I80" s="8"/>
      <c r="J80" s="8"/>
      <c r="K80" s="8"/>
      <c r="L80" s="8">
        <v>0.8</v>
      </c>
      <c r="M80" s="8"/>
      <c r="N80" s="8"/>
      <c r="O80" s="8"/>
      <c r="P80" s="8"/>
      <c r="Q80" s="8"/>
      <c r="R80" s="8"/>
      <c r="S80" s="8"/>
      <c r="T80" s="4"/>
    </row>
    <row r="81" spans="1:20" ht="19" x14ac:dyDescent="0.25">
      <c r="A81" s="12"/>
      <c r="B81" s="8"/>
      <c r="C81" s="8"/>
      <c r="D81" s="8"/>
      <c r="E81" s="8"/>
      <c r="F81" s="8"/>
      <c r="G81" s="8"/>
      <c r="H81" s="8"/>
      <c r="I81" s="8"/>
      <c r="J81" s="8"/>
      <c r="K81" s="8"/>
      <c r="L81" s="8"/>
      <c r="M81" s="8"/>
      <c r="N81" s="8"/>
      <c r="O81" s="8"/>
      <c r="P81" s="8"/>
      <c r="Q81" s="8"/>
      <c r="R81" s="8"/>
      <c r="S81" s="8"/>
      <c r="T81" s="4"/>
    </row>
    <row r="82" spans="1:20" ht="19" hidden="1" customHeight="1" x14ac:dyDescent="0.25">
      <c r="A82" s="12"/>
      <c r="B82" s="12"/>
      <c r="C82" s="12"/>
      <c r="D82" s="12"/>
      <c r="E82" s="12"/>
      <c r="F82" s="12"/>
      <c r="G82" s="12"/>
      <c r="H82" s="12"/>
      <c r="I82" s="12"/>
      <c r="J82" s="12"/>
      <c r="K82" s="12"/>
      <c r="L82" s="12"/>
      <c r="M82" s="12"/>
      <c r="N82" s="22"/>
      <c r="O82" s="6" t="s">
        <v>34</v>
      </c>
      <c r="P82" s="6"/>
      <c r="Q82" s="6" t="s">
        <v>35</v>
      </c>
      <c r="R82" s="6"/>
      <c r="S82" s="12"/>
      <c r="T82" s="4"/>
    </row>
    <row r="83" spans="1:20" ht="19" hidden="1" customHeight="1" x14ac:dyDescent="0.25">
      <c r="A83" s="12"/>
      <c r="B83" s="12"/>
      <c r="C83" s="12"/>
      <c r="D83" s="12"/>
      <c r="E83" s="12"/>
      <c r="F83" s="12"/>
      <c r="G83" s="12"/>
      <c r="H83" s="12"/>
      <c r="I83" s="12"/>
      <c r="J83" s="12"/>
      <c r="K83" s="12"/>
      <c r="L83" s="12"/>
      <c r="M83" s="12"/>
      <c r="N83" s="12"/>
      <c r="O83" s="23">
        <f>ROUND(((O23+O25+O31+O37+O44+O52+O59+O65+O70+O76)/60)*O90,2)</f>
        <v>3.39</v>
      </c>
      <c r="P83" s="12" t="s">
        <v>32</v>
      </c>
      <c r="Q83" s="12">
        <f>O89*E20</f>
        <v>13.56</v>
      </c>
      <c r="R83" s="12" t="s">
        <v>32</v>
      </c>
      <c r="S83" s="12"/>
      <c r="T83" s="4"/>
    </row>
    <row r="84" spans="1:20" ht="19" hidden="1" customHeight="1" x14ac:dyDescent="0.25">
      <c r="A84" s="12"/>
      <c r="B84" s="12"/>
      <c r="C84" s="12"/>
      <c r="D84" s="12"/>
      <c r="E84" s="12"/>
      <c r="F84" s="12"/>
      <c r="G84" s="12"/>
      <c r="H84" s="12"/>
      <c r="I84" s="12"/>
      <c r="J84" s="12"/>
      <c r="K84" s="12"/>
      <c r="L84" s="12"/>
      <c r="M84" s="12"/>
      <c r="N84" s="12"/>
      <c r="O84" s="12">
        <f>O89*12</f>
        <v>40.68</v>
      </c>
      <c r="P84" s="12" t="s">
        <v>33</v>
      </c>
      <c r="Q84" s="12">
        <f>Q83*12</f>
        <v>162.72</v>
      </c>
      <c r="R84" s="12" t="s">
        <v>33</v>
      </c>
      <c r="S84" s="12"/>
      <c r="T84" s="4"/>
    </row>
    <row r="85" spans="1:20" ht="19" hidden="1" customHeight="1" x14ac:dyDescent="0.25">
      <c r="A85" s="12"/>
      <c r="B85" s="12"/>
      <c r="C85" s="12"/>
      <c r="D85" s="12"/>
      <c r="E85" s="12"/>
      <c r="F85" s="12"/>
      <c r="G85" s="12"/>
      <c r="H85" s="12"/>
      <c r="I85" s="12"/>
      <c r="J85" s="12"/>
      <c r="K85" s="12"/>
      <c r="L85" s="12"/>
      <c r="M85" s="12"/>
      <c r="N85" s="12"/>
      <c r="O85" s="12"/>
      <c r="P85" s="12"/>
      <c r="Q85" s="12"/>
      <c r="R85" s="12"/>
      <c r="S85" s="12"/>
      <c r="T85" s="4"/>
    </row>
    <row r="86" spans="1:20" ht="19" hidden="1" customHeight="1" x14ac:dyDescent="0.25">
      <c r="A86" s="12"/>
      <c r="B86" s="12"/>
      <c r="C86" s="12" t="s">
        <v>26</v>
      </c>
      <c r="D86" s="12"/>
      <c r="E86" s="12"/>
      <c r="F86" s="12"/>
      <c r="G86" s="12"/>
      <c r="H86" s="12"/>
      <c r="I86" s="12"/>
      <c r="J86" s="12"/>
      <c r="K86" s="12"/>
      <c r="L86" s="12"/>
      <c r="M86" s="12"/>
      <c r="N86" s="12"/>
      <c r="O86" s="12"/>
      <c r="P86" s="12"/>
      <c r="Q86" s="12"/>
      <c r="R86" s="12"/>
      <c r="S86" s="12"/>
      <c r="T86" s="4"/>
    </row>
    <row r="87" spans="1:20" ht="19" hidden="1" customHeight="1" x14ac:dyDescent="0.25">
      <c r="A87" s="12"/>
      <c r="B87" s="12"/>
      <c r="C87" s="12" t="s">
        <v>27</v>
      </c>
      <c r="D87" s="12"/>
      <c r="E87" s="12"/>
      <c r="F87" s="12"/>
      <c r="G87" s="12"/>
      <c r="H87" s="12"/>
      <c r="I87" s="12"/>
      <c r="J87" s="12"/>
      <c r="K87" s="12"/>
      <c r="L87" s="12"/>
      <c r="M87" s="12"/>
      <c r="N87" s="12"/>
      <c r="O87" s="12"/>
      <c r="P87" s="12"/>
      <c r="Q87" s="12"/>
      <c r="R87" s="12"/>
      <c r="S87" s="12"/>
      <c r="T87" s="4"/>
    </row>
    <row r="88" spans="1:20" ht="19" hidden="1" customHeight="1" x14ac:dyDescent="0.25">
      <c r="A88" s="12"/>
      <c r="B88" s="12"/>
      <c r="C88" s="12"/>
      <c r="D88" s="12"/>
      <c r="E88" s="12"/>
      <c r="F88" s="12"/>
      <c r="G88" s="12"/>
      <c r="H88" s="12"/>
      <c r="I88" s="12"/>
      <c r="J88" s="12"/>
      <c r="K88" s="12"/>
      <c r="L88" s="12"/>
      <c r="M88" s="12"/>
      <c r="N88" s="12"/>
      <c r="O88" s="12"/>
      <c r="P88" s="12"/>
      <c r="Q88" s="12"/>
      <c r="R88" s="12"/>
      <c r="S88" s="12"/>
      <c r="T88" s="4"/>
    </row>
    <row r="89" spans="1:20" ht="19" hidden="1" customHeight="1" x14ac:dyDescent="0.25">
      <c r="A89" s="12"/>
      <c r="B89" s="12"/>
      <c r="C89" s="12"/>
      <c r="D89" s="12"/>
      <c r="E89" s="12"/>
      <c r="F89" s="12"/>
      <c r="G89" s="12"/>
      <c r="H89" s="12"/>
      <c r="I89" s="12"/>
      <c r="J89" s="12"/>
      <c r="K89" s="12"/>
      <c r="L89" s="12"/>
      <c r="M89" s="12"/>
      <c r="N89" s="12"/>
      <c r="O89" s="12">
        <f>IF(O83=(O23/60),0,O83)</f>
        <v>3.39</v>
      </c>
      <c r="P89" s="12" t="s">
        <v>32</v>
      </c>
      <c r="Q89" s="12"/>
      <c r="R89" s="12"/>
      <c r="S89" s="12"/>
      <c r="T89" s="4"/>
    </row>
    <row r="90" spans="1:20" ht="19" hidden="1" customHeight="1" x14ac:dyDescent="0.25">
      <c r="A90" s="12"/>
      <c r="B90" s="12"/>
      <c r="C90" s="12"/>
      <c r="D90" s="12"/>
      <c r="E90" s="12"/>
      <c r="F90" s="12"/>
      <c r="G90" s="12"/>
      <c r="H90" s="12"/>
      <c r="I90" s="12"/>
      <c r="J90" s="12"/>
      <c r="K90" s="12"/>
      <c r="L90" s="12"/>
      <c r="M90" s="12"/>
      <c r="N90" s="24" t="s">
        <v>40</v>
      </c>
      <c r="O90" s="25">
        <f>MAX(1-(E20*0.4/50),0.6)</f>
        <v>0.96799999999999997</v>
      </c>
      <c r="P90" s="12"/>
      <c r="Q90" s="12"/>
      <c r="R90" s="12"/>
      <c r="S90" s="12"/>
      <c r="T90" s="4"/>
    </row>
    <row r="91" spans="1:20" ht="19" hidden="1" customHeight="1" x14ac:dyDescent="0.25">
      <c r="A91" s="12"/>
      <c r="B91" s="12"/>
      <c r="C91" s="12"/>
      <c r="D91" s="12"/>
      <c r="E91" s="12"/>
      <c r="F91" s="12"/>
      <c r="G91" s="12"/>
      <c r="H91" s="12"/>
      <c r="I91" s="12"/>
      <c r="J91" s="12"/>
      <c r="K91" s="12"/>
      <c r="L91" s="12"/>
      <c r="M91" s="12"/>
      <c r="N91" s="12"/>
      <c r="O91" s="12"/>
      <c r="P91" s="12"/>
      <c r="Q91" s="12"/>
      <c r="R91" s="12"/>
      <c r="S91" s="12"/>
      <c r="T91" s="4"/>
    </row>
    <row r="92" spans="1:20" ht="12" customHeight="1" x14ac:dyDescent="0.25">
      <c r="A92" s="12"/>
      <c r="B92" s="12"/>
      <c r="C92" s="12"/>
      <c r="D92" s="12"/>
      <c r="E92" s="12"/>
      <c r="F92" s="12"/>
      <c r="G92" s="12"/>
      <c r="H92" s="12"/>
      <c r="I92" s="12"/>
      <c r="J92" s="12"/>
      <c r="K92" s="12"/>
      <c r="L92" s="12"/>
      <c r="M92" s="12"/>
      <c r="N92" s="12"/>
      <c r="O92" s="12"/>
      <c r="P92" s="12"/>
      <c r="Q92" s="12"/>
      <c r="R92" s="12"/>
      <c r="S92" s="12"/>
      <c r="T92" s="4"/>
    </row>
    <row r="93" spans="1:20" ht="19" x14ac:dyDescent="0.25">
      <c r="A93" s="12"/>
      <c r="B93" s="76"/>
      <c r="C93" s="106" t="s">
        <v>85</v>
      </c>
      <c r="D93" s="106" t="s">
        <v>84</v>
      </c>
      <c r="E93" s="106"/>
      <c r="F93" s="106"/>
      <c r="G93" s="106"/>
      <c r="H93" s="106"/>
      <c r="I93" s="106"/>
      <c r="J93" s="106"/>
      <c r="K93" s="106"/>
      <c r="L93" s="106"/>
      <c r="M93" s="106"/>
      <c r="N93" s="106"/>
      <c r="O93" s="106"/>
      <c r="P93" s="106"/>
      <c r="Q93" s="106"/>
      <c r="R93" s="106"/>
      <c r="S93" s="106"/>
      <c r="T93" s="4"/>
    </row>
    <row r="94" spans="1:20" ht="12" customHeight="1" x14ac:dyDescent="0.2">
      <c r="A94" s="4"/>
      <c r="B94" s="4"/>
      <c r="C94" s="4"/>
      <c r="D94" s="4"/>
      <c r="E94" s="4"/>
      <c r="F94" s="4"/>
      <c r="G94" s="4"/>
      <c r="H94" s="4"/>
      <c r="I94" s="4"/>
      <c r="J94" s="4"/>
      <c r="K94" s="4"/>
      <c r="L94" s="4"/>
      <c r="M94" s="4"/>
      <c r="N94" s="4"/>
      <c r="O94" s="4"/>
      <c r="P94" s="4"/>
      <c r="Q94" s="4"/>
      <c r="R94" s="4"/>
      <c r="S94" s="4"/>
      <c r="T94" s="4"/>
    </row>
  </sheetData>
  <sheetProtection password="8D2E" sheet="1" objects="1" scenarios="1" selectLockedCells="1" selectUnlockedCells="1"/>
  <mergeCells count="14">
    <mergeCell ref="C93:S93"/>
    <mergeCell ref="C76:H76"/>
    <mergeCell ref="C23:H23"/>
    <mergeCell ref="D2:S2"/>
    <mergeCell ref="C13:C15"/>
    <mergeCell ref="C6:C11"/>
    <mergeCell ref="C20:D20"/>
    <mergeCell ref="D6:H6"/>
    <mergeCell ref="D9:H9"/>
    <mergeCell ref="D13:E13"/>
    <mergeCell ref="F13:H13"/>
    <mergeCell ref="C19:D19"/>
    <mergeCell ref="C4:H4"/>
    <mergeCell ref="C17:H17"/>
  </mergeCells>
  <dataValidations count="9">
    <dataValidation type="list" showInputMessage="1" showErrorMessage="1" sqref="N59">
      <formula1>$D$60:$D$63</formula1>
    </dataValidation>
    <dataValidation type="list" allowBlank="1" showInputMessage="1" showErrorMessage="1" sqref="N25">
      <formula1>$D$26:$D$29</formula1>
    </dataValidation>
    <dataValidation type="list" showInputMessage="1" showErrorMessage="1" sqref="N31">
      <formula1>$D$32:$D$35</formula1>
    </dataValidation>
    <dataValidation type="list" showInputMessage="1" showErrorMessage="1" sqref="N37">
      <formula1>$D$38:$D$42</formula1>
    </dataValidation>
    <dataValidation type="list" showInputMessage="1" showErrorMessage="1" sqref="N44">
      <formula1>$D$45:$D$50</formula1>
    </dataValidation>
    <dataValidation type="list" showInputMessage="1" showErrorMessage="1" sqref="N52">
      <formula1>$D$53:$D$57</formula1>
    </dataValidation>
    <dataValidation type="list" showInputMessage="1" showErrorMessage="1" sqref="N65">
      <formula1>$D$66:$D$68</formula1>
    </dataValidation>
    <dataValidation type="list" showInputMessage="1" showErrorMessage="1" sqref="N70">
      <formula1>$D$71:$D$74</formula1>
    </dataValidation>
    <dataValidation type="list" showInputMessage="1" showErrorMessage="1" sqref="N76">
      <formula1>$D$77:$D$80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showGridLines="0" topLeftCell="A2" zoomScale="110" zoomScaleNormal="110" zoomScalePageLayoutView="110" workbookViewId="0">
      <selection activeCell="N10" sqref="N10"/>
    </sheetView>
  </sheetViews>
  <sheetFormatPr baseColWidth="10" defaultRowHeight="15" x14ac:dyDescent="0.2"/>
  <cols>
    <col min="1" max="1" width="5.83203125" customWidth="1"/>
    <col min="2" max="2" width="5" customWidth="1"/>
    <col min="3" max="3" width="25.5" customWidth="1"/>
    <col min="4" max="4" width="15.6640625" customWidth="1"/>
    <col min="5" max="5" width="7.6640625" customWidth="1"/>
    <col min="6" max="6" width="4" customWidth="1"/>
    <col min="7" max="7" width="10.83203125" customWidth="1"/>
    <col min="8" max="8" width="24.6640625" customWidth="1"/>
    <col min="9" max="9" width="4.5" customWidth="1"/>
    <col min="10" max="10" width="5.83203125" hidden="1" customWidth="1"/>
    <col min="11" max="11" width="5" hidden="1" customWidth="1"/>
    <col min="12" max="12" width="11.83203125" hidden="1" customWidth="1"/>
    <col min="13" max="13" width="3.6640625" hidden="1" customWidth="1"/>
    <col min="14" max="14" width="86.6640625" customWidth="1"/>
    <col min="15" max="17" width="10.83203125" hidden="1" customWidth="1"/>
    <col min="18" max="18" width="2.83203125" hidden="1" customWidth="1"/>
    <col min="19" max="19" width="5.33203125" customWidth="1"/>
    <col min="20" max="20" width="5.83203125" customWidth="1"/>
  </cols>
  <sheetData>
    <row r="1" spans="1:20" ht="19" customHeight="1" x14ac:dyDescent="0.2">
      <c r="A1" s="4"/>
      <c r="B1" s="4"/>
      <c r="C1" s="4"/>
      <c r="D1" s="4"/>
      <c r="E1" s="4"/>
      <c r="F1" s="4"/>
      <c r="G1" s="4"/>
      <c r="H1" s="4"/>
      <c r="I1" s="4"/>
      <c r="J1" s="4"/>
      <c r="K1" s="4"/>
      <c r="L1" s="4"/>
      <c r="M1" s="4"/>
      <c r="N1" s="4"/>
      <c r="O1" s="4"/>
      <c r="P1" s="4"/>
      <c r="Q1" s="4"/>
      <c r="R1" s="4"/>
      <c r="S1" s="4"/>
      <c r="T1" s="4"/>
    </row>
    <row r="2" spans="1:20" ht="37" customHeight="1" x14ac:dyDescent="0.3">
      <c r="A2" s="4"/>
      <c r="B2" s="4"/>
      <c r="C2" s="37"/>
      <c r="D2" s="90" t="s">
        <v>59</v>
      </c>
      <c r="E2" s="90"/>
      <c r="F2" s="90"/>
      <c r="G2" s="90"/>
      <c r="H2" s="90"/>
      <c r="I2" s="90"/>
      <c r="J2" s="90"/>
      <c r="K2" s="90"/>
      <c r="L2" s="90"/>
      <c r="M2" s="90"/>
      <c r="N2" s="90"/>
      <c r="O2" s="90"/>
      <c r="P2" s="90"/>
      <c r="Q2" s="90"/>
      <c r="R2" s="90"/>
      <c r="S2" s="90"/>
      <c r="T2" s="4"/>
    </row>
    <row r="3" spans="1:20" ht="19" customHeight="1" x14ac:dyDescent="0.3">
      <c r="A3" s="4"/>
      <c r="B3" s="4"/>
      <c r="C3" s="38"/>
      <c r="D3" s="38"/>
      <c r="E3" s="38"/>
      <c r="F3" s="38"/>
      <c r="G3" s="38"/>
      <c r="H3" s="38"/>
      <c r="I3" s="38"/>
      <c r="J3" s="38"/>
      <c r="K3" s="38"/>
      <c r="L3" s="38"/>
      <c r="M3" s="38"/>
      <c r="N3" s="38"/>
      <c r="O3" s="4"/>
      <c r="P3" s="4"/>
      <c r="Q3" s="4"/>
      <c r="R3" s="4"/>
      <c r="S3" s="4"/>
      <c r="T3" s="4"/>
    </row>
    <row r="4" spans="1:20" ht="24" x14ac:dyDescent="0.25">
      <c r="A4" s="12"/>
      <c r="B4" s="12"/>
      <c r="C4" s="118" t="s">
        <v>87</v>
      </c>
      <c r="D4" s="118"/>
      <c r="E4" s="118"/>
      <c r="F4" s="118"/>
      <c r="G4" s="118"/>
      <c r="H4" s="118"/>
      <c r="I4" s="12"/>
      <c r="J4" s="12"/>
      <c r="K4" s="12"/>
      <c r="L4" s="12"/>
      <c r="M4" s="12"/>
      <c r="N4" s="49" t="s">
        <v>50</v>
      </c>
      <c r="O4" s="12"/>
      <c r="P4" s="12"/>
      <c r="Q4" s="12"/>
      <c r="R4" s="12"/>
      <c r="S4" s="12"/>
      <c r="T4" s="4"/>
    </row>
    <row r="5" spans="1:20" ht="12" customHeight="1" x14ac:dyDescent="0.25">
      <c r="A5" s="12"/>
      <c r="B5" s="12"/>
      <c r="C5" s="56"/>
      <c r="D5" s="56"/>
      <c r="E5" s="56"/>
      <c r="F5" s="56"/>
      <c r="G5" s="56"/>
      <c r="H5" s="56"/>
      <c r="I5" s="12"/>
      <c r="J5" s="12"/>
      <c r="K5" s="12"/>
      <c r="L5" s="12"/>
      <c r="M5" s="12"/>
      <c r="N5" s="39"/>
      <c r="O5" s="12"/>
      <c r="P5" s="12"/>
      <c r="Q5" s="12"/>
      <c r="R5" s="12"/>
      <c r="S5" s="12"/>
      <c r="T5" s="4"/>
    </row>
    <row r="6" spans="1:20" ht="21" x14ac:dyDescent="0.25">
      <c r="A6" s="12"/>
      <c r="B6" s="12"/>
      <c r="C6" s="111" t="s">
        <v>77</v>
      </c>
      <c r="D6" s="114" t="s">
        <v>80</v>
      </c>
      <c r="E6" s="115"/>
      <c r="F6" s="115"/>
      <c r="G6" s="115"/>
      <c r="H6" s="115"/>
      <c r="I6" s="12"/>
      <c r="J6" s="12"/>
      <c r="K6" s="12"/>
      <c r="L6" s="12"/>
      <c r="M6" s="12"/>
      <c r="N6" s="40" t="s">
        <v>102</v>
      </c>
      <c r="O6" s="12"/>
      <c r="P6" s="12"/>
      <c r="Q6" s="12"/>
      <c r="R6" s="12"/>
      <c r="S6" s="12"/>
      <c r="T6" s="4"/>
    </row>
    <row r="7" spans="1:20" ht="19" x14ac:dyDescent="0.25">
      <c r="A7" s="12"/>
      <c r="B7" s="12"/>
      <c r="C7" s="111"/>
      <c r="D7" s="46">
        <f>INT(O89)</f>
        <v>3</v>
      </c>
      <c r="E7" s="75" t="s">
        <v>0</v>
      </c>
      <c r="F7" s="74">
        <f>60-((1-(O89-INT(O89)))*60)</f>
        <v>7.2000000000000028</v>
      </c>
      <c r="G7" s="31" t="s">
        <v>1</v>
      </c>
      <c r="H7" s="31" t="s">
        <v>32</v>
      </c>
      <c r="I7" s="12"/>
      <c r="J7" s="12"/>
      <c r="K7" s="12"/>
      <c r="L7" s="12"/>
      <c r="M7" s="12"/>
      <c r="N7" s="31" t="s">
        <v>95</v>
      </c>
      <c r="O7" s="12"/>
      <c r="P7" s="12"/>
      <c r="Q7" s="12"/>
      <c r="R7" s="12"/>
      <c r="S7" s="12"/>
      <c r="T7" s="4"/>
    </row>
    <row r="8" spans="1:20" ht="21" x14ac:dyDescent="0.25">
      <c r="A8" s="12"/>
      <c r="B8" s="12"/>
      <c r="C8" s="111"/>
      <c r="D8" s="46">
        <f>INT(O84)</f>
        <v>37</v>
      </c>
      <c r="E8" s="75" t="s">
        <v>0</v>
      </c>
      <c r="F8" s="74">
        <f>60-((1-(O84-INT(O84)))*60)</f>
        <v>26.399999999999864</v>
      </c>
      <c r="G8" s="31" t="s">
        <v>1</v>
      </c>
      <c r="H8" s="31" t="s">
        <v>33</v>
      </c>
      <c r="I8" s="12"/>
      <c r="J8" s="12"/>
      <c r="K8" s="12"/>
      <c r="L8" s="12"/>
      <c r="M8" s="12"/>
      <c r="N8" s="36"/>
      <c r="O8" s="12"/>
      <c r="P8" s="12"/>
      <c r="Q8" s="12"/>
      <c r="R8" s="12"/>
      <c r="S8" s="12"/>
      <c r="T8" s="4"/>
    </row>
    <row r="9" spans="1:20" ht="21" x14ac:dyDescent="0.25">
      <c r="A9" s="12"/>
      <c r="B9" s="12"/>
      <c r="C9" s="111"/>
      <c r="D9" s="114" t="s">
        <v>81</v>
      </c>
      <c r="E9" s="115"/>
      <c r="F9" s="115"/>
      <c r="G9" s="115"/>
      <c r="H9" s="115"/>
      <c r="I9" s="6"/>
      <c r="J9" s="6"/>
      <c r="K9" s="6"/>
      <c r="L9" s="6"/>
      <c r="M9" s="6"/>
      <c r="N9" s="40" t="s">
        <v>94</v>
      </c>
      <c r="O9" s="12"/>
      <c r="P9" s="12"/>
      <c r="Q9" s="12"/>
      <c r="R9" s="12"/>
      <c r="S9" s="12"/>
      <c r="T9" s="4"/>
    </row>
    <row r="10" spans="1:20" ht="19" x14ac:dyDescent="0.25">
      <c r="A10" s="12"/>
      <c r="B10" s="12"/>
      <c r="C10" s="111"/>
      <c r="D10" s="46">
        <f>INT(Q83)</f>
        <v>56</v>
      </c>
      <c r="E10" s="75" t="s">
        <v>0</v>
      </c>
      <c r="F10" s="74">
        <f>60-((1-(Q83-INT(Q83)))*60)</f>
        <v>9.6000000000002217</v>
      </c>
      <c r="G10" s="31" t="s">
        <v>1</v>
      </c>
      <c r="H10" s="31" t="s">
        <v>32</v>
      </c>
      <c r="I10" s="6"/>
      <c r="J10" s="6"/>
      <c r="K10" s="6"/>
      <c r="L10" s="6"/>
      <c r="M10" s="6"/>
      <c r="N10" s="78" t="s">
        <v>51</v>
      </c>
      <c r="O10" s="12"/>
      <c r="P10" s="12"/>
      <c r="Q10" s="12"/>
      <c r="R10" s="12"/>
      <c r="S10" s="12"/>
      <c r="T10" s="4"/>
    </row>
    <row r="11" spans="1:20" ht="19" x14ac:dyDescent="0.25">
      <c r="A11" s="12"/>
      <c r="B11" s="12"/>
      <c r="C11" s="111"/>
      <c r="D11" s="46">
        <f>INT(Q84)</f>
        <v>673</v>
      </c>
      <c r="E11" s="75" t="s">
        <v>0</v>
      </c>
      <c r="F11" s="74">
        <f>60-((1-(Q84-INT(Q84)))*60)</f>
        <v>55.200000000004366</v>
      </c>
      <c r="G11" s="31" t="s">
        <v>1</v>
      </c>
      <c r="H11" s="31" t="s">
        <v>33</v>
      </c>
      <c r="I11" s="12"/>
      <c r="J11" s="12"/>
      <c r="K11" s="12"/>
      <c r="L11" s="12"/>
      <c r="M11" s="12"/>
      <c r="N11" s="78" t="s">
        <v>52</v>
      </c>
      <c r="O11" s="12"/>
      <c r="P11" s="12"/>
      <c r="Q11" s="12"/>
      <c r="R11" s="12"/>
      <c r="S11" s="12"/>
      <c r="T11" s="4"/>
    </row>
    <row r="12" spans="1:20" ht="19" customHeight="1" x14ac:dyDescent="0.25">
      <c r="A12" s="12"/>
      <c r="B12" s="12"/>
      <c r="C12" s="6"/>
      <c r="D12" s="6"/>
      <c r="E12" s="6"/>
      <c r="F12" s="6"/>
      <c r="G12" s="6"/>
      <c r="H12" s="6"/>
      <c r="I12" s="12"/>
      <c r="J12" s="12"/>
      <c r="K12" s="12"/>
      <c r="L12" s="12"/>
      <c r="M12" s="12"/>
      <c r="N12" s="120" t="s">
        <v>53</v>
      </c>
      <c r="O12" s="12"/>
      <c r="P12" s="12"/>
      <c r="Q12" s="12"/>
      <c r="R12" s="12"/>
      <c r="S12" s="12"/>
      <c r="T12" s="4"/>
    </row>
    <row r="13" spans="1:20" ht="19" customHeight="1" x14ac:dyDescent="0.25">
      <c r="A13" s="12"/>
      <c r="B13" s="12"/>
      <c r="C13" s="111" t="s">
        <v>78</v>
      </c>
      <c r="D13" s="114" t="s">
        <v>80</v>
      </c>
      <c r="E13" s="115"/>
      <c r="F13" s="114" t="s">
        <v>81</v>
      </c>
      <c r="G13" s="115"/>
      <c r="H13" s="115"/>
      <c r="I13" s="12"/>
      <c r="J13" s="17"/>
      <c r="K13" s="6"/>
      <c r="L13" s="17"/>
      <c r="M13" s="12"/>
      <c r="N13" s="120"/>
      <c r="O13" s="12"/>
      <c r="P13" s="12"/>
      <c r="Q13" s="12"/>
      <c r="R13" s="12"/>
      <c r="S13" s="12"/>
      <c r="T13" s="4"/>
    </row>
    <row r="14" spans="1:20" ht="19" x14ac:dyDescent="0.25">
      <c r="A14" s="12"/>
      <c r="B14" s="12"/>
      <c r="C14" s="111"/>
      <c r="D14" s="47">
        <f>(E19*D7)+((F7*E19)/60)</f>
        <v>156</v>
      </c>
      <c r="E14" s="31" t="s">
        <v>2</v>
      </c>
      <c r="F14" s="48"/>
      <c r="G14" s="47">
        <f>D14*E20</f>
        <v>2808</v>
      </c>
      <c r="H14" s="31" t="s">
        <v>2</v>
      </c>
      <c r="I14" s="12"/>
      <c r="J14" s="17"/>
      <c r="K14" s="6"/>
      <c r="L14" s="17"/>
      <c r="M14" s="12"/>
      <c r="N14" s="31"/>
      <c r="O14" s="12"/>
      <c r="P14" s="12"/>
      <c r="Q14" s="12"/>
      <c r="R14" s="12"/>
      <c r="S14" s="12"/>
      <c r="T14" s="4"/>
    </row>
    <row r="15" spans="1:20" ht="19" x14ac:dyDescent="0.25">
      <c r="A15" s="12"/>
      <c r="B15" s="12"/>
      <c r="C15" s="111"/>
      <c r="D15" s="47">
        <f>D14*12</f>
        <v>1872</v>
      </c>
      <c r="E15" s="31" t="s">
        <v>31</v>
      </c>
      <c r="F15" s="48"/>
      <c r="G15" s="47">
        <f>D15*E20</f>
        <v>33696</v>
      </c>
      <c r="H15" s="31" t="s">
        <v>31</v>
      </c>
      <c r="I15" s="12"/>
      <c r="J15" s="12"/>
      <c r="K15" s="18"/>
      <c r="L15" s="12"/>
      <c r="M15" s="12"/>
      <c r="N15" s="31"/>
      <c r="O15" s="6"/>
      <c r="P15" s="6"/>
      <c r="Q15" s="6"/>
      <c r="R15" s="6"/>
      <c r="S15" s="6"/>
      <c r="T15" s="4"/>
    </row>
    <row r="16" spans="1:20" ht="12" customHeight="1" x14ac:dyDescent="0.25">
      <c r="A16" s="12"/>
      <c r="B16" s="12"/>
      <c r="C16" s="54"/>
      <c r="D16" s="29"/>
      <c r="E16" s="6"/>
      <c r="F16" s="6"/>
      <c r="G16" s="29"/>
      <c r="H16" s="6"/>
      <c r="I16" s="12"/>
      <c r="J16" s="12"/>
      <c r="K16" s="18"/>
      <c r="L16" s="12"/>
      <c r="M16" s="12"/>
      <c r="N16" s="6"/>
      <c r="O16" s="6"/>
      <c r="P16" s="6"/>
      <c r="Q16" s="6"/>
      <c r="R16" s="6"/>
      <c r="S16" s="6"/>
      <c r="T16" s="4"/>
    </row>
    <row r="17" spans="1:20" ht="21" x14ac:dyDescent="0.25">
      <c r="A17" s="12"/>
      <c r="B17" s="12"/>
      <c r="C17" s="119" t="s">
        <v>89</v>
      </c>
      <c r="D17" s="119"/>
      <c r="E17" s="119"/>
      <c r="F17" s="119"/>
      <c r="G17" s="119"/>
      <c r="H17" s="119"/>
      <c r="I17" s="12"/>
      <c r="J17" s="12"/>
      <c r="K17" s="12"/>
      <c r="L17" s="12"/>
      <c r="M17" s="12"/>
      <c r="N17" s="6"/>
      <c r="O17" s="6"/>
      <c r="P17" s="6"/>
      <c r="Q17" s="6"/>
      <c r="R17" s="6"/>
      <c r="S17" s="6"/>
      <c r="T17" s="4"/>
    </row>
    <row r="18" spans="1:20" ht="12" customHeight="1" x14ac:dyDescent="0.25">
      <c r="A18" s="12"/>
      <c r="B18" s="12"/>
      <c r="C18" s="55"/>
      <c r="D18" s="55"/>
      <c r="E18" s="55"/>
      <c r="F18" s="55"/>
      <c r="G18" s="55"/>
      <c r="H18" s="55"/>
      <c r="I18" s="12"/>
      <c r="J18" s="12"/>
      <c r="K18" s="12"/>
      <c r="L18" s="12"/>
      <c r="M18" s="12"/>
      <c r="N18" s="6"/>
      <c r="O18" s="6"/>
      <c r="P18" s="6"/>
      <c r="Q18" s="6"/>
      <c r="R18" s="6"/>
      <c r="S18" s="6"/>
      <c r="T18" s="4"/>
    </row>
    <row r="19" spans="1:20" ht="19" x14ac:dyDescent="0.25">
      <c r="A19" s="12"/>
      <c r="B19" s="12"/>
      <c r="C19" s="116" t="s">
        <v>82</v>
      </c>
      <c r="D19" s="117"/>
      <c r="E19" s="44">
        <v>50</v>
      </c>
      <c r="F19" s="12"/>
      <c r="G19" s="21"/>
      <c r="H19" s="12"/>
      <c r="I19" s="12"/>
      <c r="J19" s="12"/>
      <c r="K19" s="12"/>
      <c r="L19" s="12"/>
      <c r="M19" s="12"/>
      <c r="N19" s="6"/>
      <c r="O19" s="6"/>
      <c r="P19" s="6"/>
      <c r="Q19" s="6"/>
      <c r="R19" s="6"/>
      <c r="S19" s="6"/>
      <c r="T19" s="4"/>
    </row>
    <row r="20" spans="1:20" ht="19" x14ac:dyDescent="0.25">
      <c r="A20" s="12"/>
      <c r="B20" s="12"/>
      <c r="C20" s="112" t="s">
        <v>83</v>
      </c>
      <c r="D20" s="113"/>
      <c r="E20" s="45">
        <v>18</v>
      </c>
      <c r="F20" s="12"/>
      <c r="G20" s="21"/>
      <c r="H20" s="18"/>
      <c r="I20" s="12"/>
      <c r="J20" s="12"/>
      <c r="K20" s="12"/>
      <c r="L20" s="12"/>
      <c r="M20" s="12"/>
      <c r="N20" s="4"/>
      <c r="O20" s="6"/>
      <c r="P20" s="6"/>
      <c r="Q20" s="6"/>
      <c r="R20" s="6"/>
      <c r="S20" s="6"/>
      <c r="T20" s="4"/>
    </row>
    <row r="21" spans="1:20" ht="12" customHeight="1" x14ac:dyDescent="0.25">
      <c r="A21" s="12"/>
      <c r="B21" s="12"/>
      <c r="C21" s="16"/>
      <c r="D21" s="16"/>
      <c r="E21" s="16"/>
      <c r="F21" s="16"/>
      <c r="G21" s="16"/>
      <c r="H21" s="16"/>
      <c r="I21" s="12"/>
      <c r="J21" s="12"/>
      <c r="K21" s="12"/>
      <c r="L21" s="12"/>
      <c r="M21" s="12"/>
      <c r="N21" s="12"/>
      <c r="O21" s="12"/>
      <c r="P21" s="12"/>
      <c r="Q21" s="12"/>
      <c r="R21" s="12"/>
      <c r="S21" s="12"/>
      <c r="T21" s="4"/>
    </row>
    <row r="22" spans="1:20" ht="19" x14ac:dyDescent="0.25">
      <c r="A22" s="12"/>
      <c r="B22" s="8"/>
      <c r="C22" s="8"/>
      <c r="D22" s="8"/>
      <c r="E22" s="8"/>
      <c r="F22" s="8"/>
      <c r="G22" s="8"/>
      <c r="H22" s="8"/>
      <c r="I22" s="8"/>
      <c r="J22" s="8"/>
      <c r="K22" s="8"/>
      <c r="L22" s="8"/>
      <c r="M22" s="8"/>
      <c r="N22" s="8"/>
      <c r="O22" s="8"/>
      <c r="P22" s="8"/>
      <c r="Q22" s="8"/>
      <c r="R22" s="8"/>
      <c r="S22" s="8"/>
      <c r="T22" s="4"/>
    </row>
    <row r="23" spans="1:20" s="66" customFormat="1" ht="37" customHeight="1" x14ac:dyDescent="0.2">
      <c r="A23" s="63"/>
      <c r="B23" s="68"/>
      <c r="C23" s="121" t="s">
        <v>57</v>
      </c>
      <c r="D23" s="121"/>
      <c r="E23" s="121"/>
      <c r="F23" s="121"/>
      <c r="G23" s="121"/>
      <c r="H23" s="121"/>
      <c r="I23" s="43"/>
      <c r="J23" s="43"/>
      <c r="K23" s="43"/>
      <c r="L23" s="68" t="s">
        <v>29</v>
      </c>
      <c r="M23" s="68"/>
      <c r="N23" s="69">
        <v>12</v>
      </c>
      <c r="O23" s="68">
        <f>N23*7</f>
        <v>84</v>
      </c>
      <c r="P23" s="68"/>
      <c r="Q23" s="68"/>
      <c r="R23" s="68"/>
      <c r="S23" s="68"/>
      <c r="T23" s="70"/>
    </row>
    <row r="24" spans="1:20" ht="19" x14ac:dyDescent="0.25">
      <c r="A24" s="12"/>
      <c r="B24" s="8"/>
      <c r="C24" s="43"/>
      <c r="D24" s="43"/>
      <c r="E24" s="43"/>
      <c r="F24" s="43"/>
      <c r="G24" s="43"/>
      <c r="H24" s="43"/>
      <c r="I24" s="43"/>
      <c r="J24" s="43"/>
      <c r="K24" s="43"/>
      <c r="L24" s="8"/>
      <c r="M24" s="8"/>
      <c r="N24" s="8"/>
      <c r="O24" s="8">
        <f>VLOOKUP(N25,$D$26:$L$29,9,FALSE)</f>
        <v>1.2</v>
      </c>
      <c r="P24" s="8"/>
      <c r="Q24" s="8"/>
      <c r="R24" s="8"/>
      <c r="S24" s="8"/>
      <c r="T24" s="4"/>
    </row>
    <row r="25" spans="1:20" s="66" customFormat="1" ht="37" customHeight="1" x14ac:dyDescent="0.2">
      <c r="A25" s="63"/>
      <c r="B25" s="68"/>
      <c r="C25" s="43" t="s">
        <v>8</v>
      </c>
      <c r="D25" s="43"/>
      <c r="E25" s="43"/>
      <c r="F25" s="43"/>
      <c r="G25" s="43"/>
      <c r="H25" s="43"/>
      <c r="I25" s="43"/>
      <c r="J25" s="43"/>
      <c r="K25" s="43"/>
      <c r="L25" s="68"/>
      <c r="M25" s="68"/>
      <c r="N25" s="71" t="s">
        <v>9</v>
      </c>
      <c r="O25" s="68">
        <f>IF(N25=D26,0,(O24*$O$23)-$O$23)</f>
        <v>16.799999999999997</v>
      </c>
      <c r="P25" s="68"/>
      <c r="Q25" s="68"/>
      <c r="R25" s="68"/>
      <c r="S25" s="68"/>
      <c r="T25" s="70"/>
    </row>
    <row r="26" spans="1:20" ht="19" hidden="1" customHeight="1" x14ac:dyDescent="0.25">
      <c r="A26" s="12"/>
      <c r="B26" s="8"/>
      <c r="C26" s="43"/>
      <c r="D26" s="43" t="s">
        <v>30</v>
      </c>
      <c r="E26" s="43"/>
      <c r="F26" s="43"/>
      <c r="G26" s="43"/>
      <c r="H26" s="43"/>
      <c r="I26" s="43"/>
      <c r="J26" s="43"/>
      <c r="K26" s="43"/>
      <c r="L26" s="8"/>
      <c r="M26" s="8"/>
      <c r="N26" s="8"/>
      <c r="O26" s="8"/>
      <c r="P26" s="8"/>
      <c r="Q26" s="8"/>
      <c r="R26" s="8"/>
      <c r="S26" s="8"/>
      <c r="T26" s="4"/>
    </row>
    <row r="27" spans="1:20" ht="19" hidden="1" customHeight="1" x14ac:dyDescent="0.25">
      <c r="A27" s="12"/>
      <c r="B27" s="8"/>
      <c r="C27" s="43"/>
      <c r="D27" s="43" t="s">
        <v>37</v>
      </c>
      <c r="E27" s="43"/>
      <c r="F27" s="43"/>
      <c r="G27" s="43"/>
      <c r="H27" s="43"/>
      <c r="I27" s="43"/>
      <c r="J27" s="43"/>
      <c r="K27" s="43"/>
      <c r="L27" s="8">
        <v>1</v>
      </c>
      <c r="M27" s="8"/>
      <c r="N27" s="8"/>
      <c r="O27" s="8"/>
      <c r="P27" s="8"/>
      <c r="Q27" s="8"/>
      <c r="R27" s="8"/>
      <c r="S27" s="8"/>
      <c r="T27" s="4"/>
    </row>
    <row r="28" spans="1:20" ht="19" hidden="1" customHeight="1" x14ac:dyDescent="0.25">
      <c r="A28" s="12"/>
      <c r="B28" s="8"/>
      <c r="C28" s="43"/>
      <c r="D28" s="43" t="s">
        <v>38</v>
      </c>
      <c r="E28" s="43"/>
      <c r="F28" s="43"/>
      <c r="G28" s="43"/>
      <c r="H28" s="43"/>
      <c r="I28" s="43"/>
      <c r="J28" s="43"/>
      <c r="K28" s="43"/>
      <c r="L28" s="8">
        <v>1</v>
      </c>
      <c r="M28" s="8"/>
      <c r="N28" s="8"/>
      <c r="O28" s="8"/>
      <c r="P28" s="8"/>
      <c r="Q28" s="8"/>
      <c r="R28" s="8"/>
      <c r="S28" s="8"/>
      <c r="T28" s="4"/>
    </row>
    <row r="29" spans="1:20" ht="19" hidden="1" customHeight="1" x14ac:dyDescent="0.25">
      <c r="A29" s="12"/>
      <c r="B29" s="8"/>
      <c r="C29" s="43"/>
      <c r="D29" s="43" t="s">
        <v>9</v>
      </c>
      <c r="E29" s="43"/>
      <c r="F29" s="43"/>
      <c r="G29" s="43"/>
      <c r="H29" s="43"/>
      <c r="I29" s="43"/>
      <c r="J29" s="43"/>
      <c r="K29" s="43"/>
      <c r="L29" s="8">
        <v>1.2</v>
      </c>
      <c r="M29" s="8"/>
      <c r="N29" s="8"/>
      <c r="O29" s="8"/>
      <c r="P29" s="8"/>
      <c r="Q29" s="8"/>
      <c r="R29" s="8"/>
      <c r="S29" s="8"/>
      <c r="T29" s="4"/>
    </row>
    <row r="30" spans="1:20" ht="19" x14ac:dyDescent="0.25">
      <c r="A30" s="12"/>
      <c r="B30" s="8"/>
      <c r="C30" s="43"/>
      <c r="D30" s="43"/>
      <c r="E30" s="43"/>
      <c r="F30" s="43"/>
      <c r="G30" s="43"/>
      <c r="H30" s="43"/>
      <c r="I30" s="43"/>
      <c r="J30" s="43"/>
      <c r="K30" s="43"/>
      <c r="L30" s="8"/>
      <c r="M30" s="8"/>
      <c r="N30" s="8"/>
      <c r="O30" s="8">
        <f>VLOOKUP(N31,$D$32:$L$35,9,FALSE)</f>
        <v>1.2</v>
      </c>
      <c r="P30" s="8"/>
      <c r="Q30" s="8"/>
      <c r="R30" s="8"/>
      <c r="S30" s="8"/>
      <c r="T30" s="4"/>
    </row>
    <row r="31" spans="1:20" s="66" customFormat="1" ht="37" customHeight="1" x14ac:dyDescent="0.2">
      <c r="A31" s="63"/>
      <c r="B31" s="68"/>
      <c r="C31" s="43" t="s">
        <v>10</v>
      </c>
      <c r="D31" s="43"/>
      <c r="E31" s="43"/>
      <c r="F31" s="43"/>
      <c r="G31" s="43"/>
      <c r="H31" s="43"/>
      <c r="I31" s="43"/>
      <c r="J31" s="43"/>
      <c r="K31" s="43"/>
      <c r="L31" s="68"/>
      <c r="M31" s="68"/>
      <c r="N31" s="71" t="s">
        <v>12</v>
      </c>
      <c r="O31" s="68">
        <f>IF(N31=D32,0,(O30*$O$23)-$O$23)</f>
        <v>16.799999999999997</v>
      </c>
      <c r="P31" s="68"/>
      <c r="Q31" s="68"/>
      <c r="R31" s="68"/>
      <c r="S31" s="68"/>
      <c r="T31" s="70"/>
    </row>
    <row r="32" spans="1:20" ht="19" hidden="1" customHeight="1" x14ac:dyDescent="0.25">
      <c r="A32" s="12"/>
      <c r="B32" s="8"/>
      <c r="C32" s="43"/>
      <c r="D32" s="43" t="s">
        <v>30</v>
      </c>
      <c r="E32" s="43"/>
      <c r="F32" s="43"/>
      <c r="G32" s="43"/>
      <c r="H32" s="43"/>
      <c r="I32" s="43"/>
      <c r="J32" s="43"/>
      <c r="K32" s="43"/>
      <c r="L32" s="8"/>
      <c r="M32" s="8"/>
      <c r="N32" s="8"/>
      <c r="O32" s="8"/>
      <c r="P32" s="8"/>
      <c r="Q32" s="8"/>
      <c r="R32" s="8"/>
      <c r="S32" s="8"/>
      <c r="T32" s="4"/>
    </row>
    <row r="33" spans="1:20" ht="19" hidden="1" customHeight="1" x14ac:dyDescent="0.25">
      <c r="A33" s="12"/>
      <c r="B33" s="8"/>
      <c r="C33" s="43"/>
      <c r="D33" s="43" t="s">
        <v>11</v>
      </c>
      <c r="E33" s="43"/>
      <c r="F33" s="43"/>
      <c r="G33" s="43"/>
      <c r="H33" s="43"/>
      <c r="I33" s="43"/>
      <c r="J33" s="43"/>
      <c r="K33" s="43"/>
      <c r="L33" s="8">
        <v>1.3</v>
      </c>
      <c r="M33" s="8"/>
      <c r="N33" s="8"/>
      <c r="O33" s="8"/>
      <c r="P33" s="8"/>
      <c r="Q33" s="8"/>
      <c r="R33" s="8"/>
      <c r="S33" s="8"/>
      <c r="T33" s="4"/>
    </row>
    <row r="34" spans="1:20" ht="19" hidden="1" customHeight="1" x14ac:dyDescent="0.25">
      <c r="A34" s="12"/>
      <c r="B34" s="8"/>
      <c r="C34" s="43"/>
      <c r="D34" s="43" t="s">
        <v>12</v>
      </c>
      <c r="E34" s="43"/>
      <c r="F34" s="43"/>
      <c r="G34" s="43"/>
      <c r="H34" s="43"/>
      <c r="I34" s="43"/>
      <c r="J34" s="43"/>
      <c r="K34" s="43"/>
      <c r="L34" s="8">
        <v>1.2</v>
      </c>
      <c r="M34" s="8"/>
      <c r="N34" s="8"/>
      <c r="O34" s="8"/>
      <c r="P34" s="8"/>
      <c r="Q34" s="8"/>
      <c r="R34" s="8"/>
      <c r="S34" s="8"/>
      <c r="T34" s="4"/>
    </row>
    <row r="35" spans="1:20" ht="19" hidden="1" customHeight="1" x14ac:dyDescent="0.25">
      <c r="A35" s="12"/>
      <c r="B35" s="8"/>
      <c r="C35" s="43"/>
      <c r="D35" s="43" t="s">
        <v>13</v>
      </c>
      <c r="E35" s="43"/>
      <c r="F35" s="43"/>
      <c r="G35" s="43"/>
      <c r="H35" s="43"/>
      <c r="I35" s="43"/>
      <c r="J35" s="43"/>
      <c r="K35" s="43"/>
      <c r="L35" s="8">
        <v>1</v>
      </c>
      <c r="M35" s="8"/>
      <c r="N35" s="8"/>
      <c r="O35" s="8"/>
      <c r="P35" s="8"/>
      <c r="Q35" s="8"/>
      <c r="R35" s="8"/>
      <c r="S35" s="8"/>
      <c r="T35" s="4"/>
    </row>
    <row r="36" spans="1:20" ht="19" x14ac:dyDescent="0.25">
      <c r="A36" s="12"/>
      <c r="B36" s="8"/>
      <c r="C36" s="43"/>
      <c r="D36" s="43"/>
      <c r="E36" s="43"/>
      <c r="F36" s="43"/>
      <c r="G36" s="43"/>
      <c r="H36" s="43"/>
      <c r="I36" s="43"/>
      <c r="J36" s="43"/>
      <c r="K36" s="43"/>
      <c r="L36" s="8"/>
      <c r="M36" s="8"/>
      <c r="N36" s="8"/>
      <c r="O36" s="8">
        <f>VLOOKUP(N37,$D$38:$L$42,9,FALSE)</f>
        <v>1.2</v>
      </c>
      <c r="P36" s="8"/>
      <c r="Q36" s="8"/>
      <c r="R36" s="8"/>
      <c r="S36" s="8"/>
      <c r="T36" s="4"/>
    </row>
    <row r="37" spans="1:20" s="66" customFormat="1" ht="37" customHeight="1" x14ac:dyDescent="0.2">
      <c r="A37" s="63"/>
      <c r="B37" s="68"/>
      <c r="C37" s="43" t="s">
        <v>14</v>
      </c>
      <c r="D37" s="43"/>
      <c r="E37" s="43"/>
      <c r="F37" s="43"/>
      <c r="G37" s="43"/>
      <c r="H37" s="43"/>
      <c r="I37" s="43"/>
      <c r="J37" s="43"/>
      <c r="K37" s="43"/>
      <c r="L37" s="68"/>
      <c r="M37" s="68"/>
      <c r="N37" s="71" t="s">
        <v>4</v>
      </c>
      <c r="O37" s="68">
        <f>IF(N37=D38,0,(O36*$O$23)-$O$23)</f>
        <v>16.799999999999997</v>
      </c>
      <c r="P37" s="68"/>
      <c r="Q37" s="68"/>
      <c r="R37" s="68"/>
      <c r="S37" s="68"/>
      <c r="T37" s="70"/>
    </row>
    <row r="38" spans="1:20" ht="19" hidden="1" customHeight="1" x14ac:dyDescent="0.25">
      <c r="A38" s="12"/>
      <c r="B38" s="8"/>
      <c r="C38" s="43"/>
      <c r="D38" s="43" t="s">
        <v>30</v>
      </c>
      <c r="E38" s="43"/>
      <c r="F38" s="43"/>
      <c r="G38" s="43"/>
      <c r="H38" s="43"/>
      <c r="I38" s="43"/>
      <c r="J38" s="43"/>
      <c r="K38" s="43"/>
      <c r="L38" s="8"/>
      <c r="M38" s="8"/>
      <c r="N38" s="8"/>
      <c r="O38" s="8"/>
      <c r="P38" s="8"/>
      <c r="Q38" s="8"/>
      <c r="R38" s="8"/>
      <c r="S38" s="8"/>
      <c r="T38" s="4"/>
    </row>
    <row r="39" spans="1:20" ht="19" hidden="1" customHeight="1" x14ac:dyDescent="0.25">
      <c r="A39" s="12"/>
      <c r="B39" s="8"/>
      <c r="C39" s="43"/>
      <c r="D39" s="43" t="s">
        <v>3</v>
      </c>
      <c r="E39" s="43"/>
      <c r="F39" s="43"/>
      <c r="G39" s="43"/>
      <c r="H39" s="43"/>
      <c r="I39" s="43"/>
      <c r="J39" s="43"/>
      <c r="K39" s="43"/>
      <c r="L39" s="8">
        <v>1</v>
      </c>
      <c r="M39" s="8"/>
      <c r="N39" s="8"/>
      <c r="O39" s="8"/>
      <c r="P39" s="8"/>
      <c r="Q39" s="8"/>
      <c r="R39" s="8"/>
      <c r="S39" s="8"/>
      <c r="T39" s="4"/>
    </row>
    <row r="40" spans="1:20" ht="19" hidden="1" customHeight="1" x14ac:dyDescent="0.25">
      <c r="A40" s="12"/>
      <c r="B40" s="8"/>
      <c r="C40" s="43"/>
      <c r="D40" s="43" t="s">
        <v>39</v>
      </c>
      <c r="E40" s="43"/>
      <c r="F40" s="43"/>
      <c r="G40" s="43"/>
      <c r="H40" s="43"/>
      <c r="I40" s="43"/>
      <c r="J40" s="43"/>
      <c r="K40" s="43"/>
      <c r="L40" s="8">
        <v>1.3</v>
      </c>
      <c r="M40" s="8"/>
      <c r="N40" s="8"/>
      <c r="O40" s="8"/>
      <c r="P40" s="8"/>
      <c r="Q40" s="8"/>
      <c r="R40" s="8"/>
      <c r="S40" s="8"/>
      <c r="T40" s="4"/>
    </row>
    <row r="41" spans="1:20" ht="19" hidden="1" customHeight="1" x14ac:dyDescent="0.25">
      <c r="A41" s="12"/>
      <c r="B41" s="8"/>
      <c r="C41" s="43"/>
      <c r="D41" s="43" t="s">
        <v>4</v>
      </c>
      <c r="E41" s="43"/>
      <c r="F41" s="43"/>
      <c r="G41" s="43"/>
      <c r="H41" s="43"/>
      <c r="I41" s="43"/>
      <c r="J41" s="43"/>
      <c r="K41" s="43"/>
      <c r="L41" s="8">
        <v>1.2</v>
      </c>
      <c r="M41" s="8"/>
      <c r="N41" s="8"/>
      <c r="O41" s="8"/>
      <c r="P41" s="8"/>
      <c r="Q41" s="8"/>
      <c r="R41" s="8"/>
      <c r="S41" s="8"/>
      <c r="T41" s="4"/>
    </row>
    <row r="42" spans="1:20" ht="19" hidden="1" customHeight="1" x14ac:dyDescent="0.25">
      <c r="A42" s="12"/>
      <c r="B42" s="8"/>
      <c r="C42" s="43"/>
      <c r="D42" s="43" t="s">
        <v>5</v>
      </c>
      <c r="E42" s="43"/>
      <c r="F42" s="43"/>
      <c r="G42" s="43"/>
      <c r="H42" s="43"/>
      <c r="I42" s="43"/>
      <c r="J42" s="43"/>
      <c r="K42" s="43"/>
      <c r="L42" s="8">
        <v>1.1000000000000001</v>
      </c>
      <c r="M42" s="8"/>
      <c r="N42" s="8"/>
      <c r="O42" s="8"/>
      <c r="P42" s="8"/>
      <c r="Q42" s="8"/>
      <c r="R42" s="8"/>
      <c r="S42" s="8"/>
      <c r="T42" s="4"/>
    </row>
    <row r="43" spans="1:20" ht="19" x14ac:dyDescent="0.25">
      <c r="A43" s="12"/>
      <c r="B43" s="8"/>
      <c r="C43" s="43"/>
      <c r="D43" s="43"/>
      <c r="E43" s="43"/>
      <c r="F43" s="43"/>
      <c r="G43" s="43"/>
      <c r="H43" s="43"/>
      <c r="I43" s="43"/>
      <c r="J43" s="43"/>
      <c r="K43" s="43"/>
      <c r="L43" s="8"/>
      <c r="M43" s="8"/>
      <c r="N43" s="8"/>
      <c r="O43" s="8">
        <f>VLOOKUP(N44,$D$45:$L$50,9,FALSE)</f>
        <v>1.1000000000000001</v>
      </c>
      <c r="P43" s="8"/>
      <c r="Q43" s="8"/>
      <c r="R43" s="8"/>
      <c r="S43" s="8"/>
      <c r="T43" s="4"/>
    </row>
    <row r="44" spans="1:20" s="66" customFormat="1" ht="37" customHeight="1" x14ac:dyDescent="0.2">
      <c r="A44" s="63"/>
      <c r="B44" s="68"/>
      <c r="C44" s="43" t="s">
        <v>15</v>
      </c>
      <c r="D44" s="43"/>
      <c r="E44" s="43"/>
      <c r="F44" s="43"/>
      <c r="G44" s="43"/>
      <c r="H44" s="43"/>
      <c r="I44" s="43"/>
      <c r="J44" s="43"/>
      <c r="K44" s="43"/>
      <c r="L44" s="68"/>
      <c r="M44" s="68"/>
      <c r="N44" s="71" t="s">
        <v>6</v>
      </c>
      <c r="O44" s="68">
        <f>IF(N44=D45,0,(O43*$O$23)-$O$23)</f>
        <v>8.4000000000000057</v>
      </c>
      <c r="P44" s="68"/>
      <c r="Q44" s="68"/>
      <c r="R44" s="68"/>
      <c r="S44" s="68"/>
      <c r="T44" s="70"/>
    </row>
    <row r="45" spans="1:20" ht="19" hidden="1" customHeight="1" x14ac:dyDescent="0.25">
      <c r="A45" s="12"/>
      <c r="B45" s="8"/>
      <c r="C45" s="43"/>
      <c r="D45" s="43" t="s">
        <v>30</v>
      </c>
      <c r="E45" s="43"/>
      <c r="F45" s="43"/>
      <c r="G45" s="43"/>
      <c r="H45" s="43"/>
      <c r="I45" s="43"/>
      <c r="J45" s="43"/>
      <c r="K45" s="43"/>
      <c r="L45" s="8"/>
      <c r="M45" s="8"/>
      <c r="N45" s="8"/>
      <c r="O45" s="8"/>
      <c r="P45" s="8"/>
      <c r="Q45" s="8"/>
      <c r="R45" s="8"/>
      <c r="S45" s="8"/>
      <c r="T45" s="4"/>
    </row>
    <row r="46" spans="1:20" ht="19" hidden="1" customHeight="1" x14ac:dyDescent="0.25">
      <c r="A46" s="12"/>
      <c r="B46" s="8"/>
      <c r="C46" s="43"/>
      <c r="D46" s="43" t="s">
        <v>96</v>
      </c>
      <c r="E46" s="43"/>
      <c r="F46" s="43"/>
      <c r="G46" s="43"/>
      <c r="H46" s="43"/>
      <c r="I46" s="43"/>
      <c r="J46" s="43"/>
      <c r="K46" s="43"/>
      <c r="L46" s="8">
        <v>1</v>
      </c>
      <c r="M46" s="8"/>
      <c r="N46" s="8"/>
      <c r="O46" s="8"/>
      <c r="P46" s="8"/>
      <c r="Q46" s="8"/>
      <c r="R46" s="8"/>
      <c r="S46" s="8"/>
      <c r="T46" s="4"/>
    </row>
    <row r="47" spans="1:20" ht="19" hidden="1" customHeight="1" x14ac:dyDescent="0.25">
      <c r="A47" s="12"/>
      <c r="B47" s="8"/>
      <c r="C47" s="43"/>
      <c r="D47" s="43" t="s">
        <v>6</v>
      </c>
      <c r="E47" s="43"/>
      <c r="F47" s="43"/>
      <c r="G47" s="43"/>
      <c r="H47" s="43"/>
      <c r="I47" s="43"/>
      <c r="J47" s="43"/>
      <c r="K47" s="43"/>
      <c r="L47" s="8">
        <v>1.1000000000000001</v>
      </c>
      <c r="M47" s="8"/>
      <c r="N47" s="8"/>
      <c r="O47" s="8"/>
      <c r="P47" s="8"/>
      <c r="Q47" s="8"/>
      <c r="R47" s="8"/>
      <c r="S47" s="8"/>
      <c r="T47" s="4"/>
    </row>
    <row r="48" spans="1:20" ht="19" hidden="1" customHeight="1" x14ac:dyDescent="0.25">
      <c r="A48" s="12"/>
      <c r="B48" s="8"/>
      <c r="C48" s="43"/>
      <c r="D48" s="43" t="s">
        <v>41</v>
      </c>
      <c r="E48" s="43"/>
      <c r="F48" s="43"/>
      <c r="G48" s="43"/>
      <c r="H48" s="43"/>
      <c r="I48" s="43"/>
      <c r="J48" s="43"/>
      <c r="K48" s="43"/>
      <c r="L48" s="8">
        <v>1.2</v>
      </c>
      <c r="M48" s="8"/>
      <c r="N48" s="8"/>
      <c r="O48" s="8"/>
      <c r="P48" s="8"/>
      <c r="Q48" s="8"/>
      <c r="R48" s="8"/>
      <c r="S48" s="8"/>
      <c r="T48" s="4"/>
    </row>
    <row r="49" spans="1:20" ht="19" hidden="1" customHeight="1" x14ac:dyDescent="0.25">
      <c r="A49" s="12"/>
      <c r="B49" s="8"/>
      <c r="C49" s="43"/>
      <c r="D49" s="43" t="s">
        <v>42</v>
      </c>
      <c r="E49" s="43"/>
      <c r="F49" s="43"/>
      <c r="G49" s="43"/>
      <c r="H49" s="43"/>
      <c r="I49" s="43"/>
      <c r="J49" s="43"/>
      <c r="K49" s="43"/>
      <c r="L49" s="8">
        <v>1.3</v>
      </c>
      <c r="M49" s="8"/>
      <c r="N49" s="8"/>
      <c r="O49" s="8"/>
      <c r="P49" s="8"/>
      <c r="Q49" s="8"/>
      <c r="R49" s="8"/>
      <c r="S49" s="8"/>
      <c r="T49" s="4"/>
    </row>
    <row r="50" spans="1:20" ht="19" hidden="1" customHeight="1" x14ac:dyDescent="0.25">
      <c r="A50" s="12"/>
      <c r="B50" s="8"/>
      <c r="C50" s="43"/>
      <c r="D50" s="43" t="s">
        <v>97</v>
      </c>
      <c r="E50" s="43"/>
      <c r="F50" s="43"/>
      <c r="G50" s="43"/>
      <c r="H50" s="43"/>
      <c r="I50" s="43"/>
      <c r="J50" s="43"/>
      <c r="K50" s="43"/>
      <c r="L50" s="8">
        <v>1.4</v>
      </c>
      <c r="M50" s="8"/>
      <c r="N50" s="8"/>
      <c r="O50" s="8"/>
      <c r="P50" s="8"/>
      <c r="Q50" s="8"/>
      <c r="R50" s="8"/>
      <c r="S50" s="8"/>
      <c r="T50" s="4"/>
    </row>
    <row r="51" spans="1:20" ht="19" x14ac:dyDescent="0.25">
      <c r="A51" s="12"/>
      <c r="B51" s="8"/>
      <c r="C51" s="43"/>
      <c r="D51" s="43"/>
      <c r="E51" s="43"/>
      <c r="F51" s="43"/>
      <c r="G51" s="43"/>
      <c r="H51" s="43"/>
      <c r="I51" s="43"/>
      <c r="J51" s="43"/>
      <c r="K51" s="43"/>
      <c r="L51" s="8"/>
      <c r="M51" s="8"/>
      <c r="N51" s="8"/>
      <c r="O51" s="8">
        <f>VLOOKUP(N52,$D$53:$L$57,9,FALSE)</f>
        <v>1.3</v>
      </c>
      <c r="P51" s="8"/>
      <c r="Q51" s="8"/>
      <c r="R51" s="8"/>
      <c r="S51" s="8"/>
      <c r="T51" s="4"/>
    </row>
    <row r="52" spans="1:20" s="66" customFormat="1" ht="37" customHeight="1" x14ac:dyDescent="0.2">
      <c r="A52" s="63"/>
      <c r="B52" s="68"/>
      <c r="C52" s="43" t="s">
        <v>16</v>
      </c>
      <c r="D52" s="43"/>
      <c r="E52" s="43"/>
      <c r="F52" s="43"/>
      <c r="G52" s="43"/>
      <c r="H52" s="43"/>
      <c r="I52" s="43"/>
      <c r="J52" s="43"/>
      <c r="K52" s="43"/>
      <c r="L52" s="68"/>
      <c r="M52" s="68"/>
      <c r="N52" s="71" t="s">
        <v>44</v>
      </c>
      <c r="O52" s="68">
        <f>IF(N52=D53,0,(O51*$O$23)-$O$23)</f>
        <v>25.200000000000003</v>
      </c>
      <c r="P52" s="68"/>
      <c r="Q52" s="68"/>
      <c r="R52" s="68"/>
      <c r="S52" s="68"/>
      <c r="T52" s="70"/>
    </row>
    <row r="53" spans="1:20" ht="19" hidden="1" customHeight="1" x14ac:dyDescent="0.25">
      <c r="A53" s="12"/>
      <c r="B53" s="8"/>
      <c r="C53" s="43"/>
      <c r="D53" s="43" t="s">
        <v>30</v>
      </c>
      <c r="E53" s="43"/>
      <c r="F53" s="43"/>
      <c r="G53" s="43"/>
      <c r="H53" s="43"/>
      <c r="I53" s="43"/>
      <c r="J53" s="43"/>
      <c r="K53" s="43"/>
      <c r="L53" s="8"/>
      <c r="M53" s="8"/>
      <c r="N53" s="8"/>
      <c r="O53" s="8"/>
      <c r="P53" s="8"/>
      <c r="Q53" s="8"/>
      <c r="R53" s="8"/>
      <c r="S53" s="8"/>
      <c r="T53" s="4"/>
    </row>
    <row r="54" spans="1:20" ht="19" hidden="1" customHeight="1" x14ac:dyDescent="0.25">
      <c r="A54" s="12"/>
      <c r="B54" s="8"/>
      <c r="C54" s="43"/>
      <c r="D54" s="43" t="s">
        <v>7</v>
      </c>
      <c r="E54" s="43"/>
      <c r="F54" s="43"/>
      <c r="G54" s="43"/>
      <c r="H54" s="43"/>
      <c r="I54" s="43"/>
      <c r="J54" s="43"/>
      <c r="K54" s="43"/>
      <c r="L54" s="8">
        <v>1</v>
      </c>
      <c r="M54" s="8"/>
      <c r="N54" s="8"/>
      <c r="O54" s="8"/>
      <c r="P54" s="8"/>
      <c r="Q54" s="8"/>
      <c r="R54" s="8"/>
      <c r="S54" s="8"/>
      <c r="T54" s="4"/>
    </row>
    <row r="55" spans="1:20" ht="19" hidden="1" customHeight="1" x14ac:dyDescent="0.25">
      <c r="A55" s="12"/>
      <c r="B55" s="8"/>
      <c r="C55" s="43"/>
      <c r="D55" s="43" t="s">
        <v>43</v>
      </c>
      <c r="E55" s="43"/>
      <c r="F55" s="43"/>
      <c r="G55" s="43"/>
      <c r="H55" s="43"/>
      <c r="I55" s="43"/>
      <c r="J55" s="43"/>
      <c r="K55" s="43"/>
      <c r="L55" s="8">
        <v>1.2</v>
      </c>
      <c r="M55" s="8"/>
      <c r="N55" s="8"/>
      <c r="O55" s="8"/>
      <c r="P55" s="8"/>
      <c r="Q55" s="8"/>
      <c r="R55" s="8"/>
      <c r="S55" s="8"/>
      <c r="T55" s="4"/>
    </row>
    <row r="56" spans="1:20" ht="19" hidden="1" customHeight="1" x14ac:dyDescent="0.25">
      <c r="A56" s="12"/>
      <c r="B56" s="8"/>
      <c r="C56" s="43"/>
      <c r="D56" s="43" t="s">
        <v>44</v>
      </c>
      <c r="E56" s="43"/>
      <c r="F56" s="43"/>
      <c r="G56" s="43"/>
      <c r="H56" s="43"/>
      <c r="I56" s="43"/>
      <c r="J56" s="43"/>
      <c r="K56" s="43"/>
      <c r="L56" s="8">
        <v>1.3</v>
      </c>
      <c r="M56" s="8"/>
      <c r="N56" s="8"/>
      <c r="O56" s="8"/>
      <c r="P56" s="8"/>
      <c r="Q56" s="8"/>
      <c r="R56" s="8"/>
      <c r="S56" s="8"/>
      <c r="T56" s="4"/>
    </row>
    <row r="57" spans="1:20" ht="19" hidden="1" customHeight="1" x14ac:dyDescent="0.25">
      <c r="A57" s="12"/>
      <c r="B57" s="8"/>
      <c r="C57" s="43"/>
      <c r="D57" s="43" t="s">
        <v>45</v>
      </c>
      <c r="E57" s="43"/>
      <c r="F57" s="43"/>
      <c r="G57" s="43"/>
      <c r="H57" s="43"/>
      <c r="I57" s="43"/>
      <c r="J57" s="43"/>
      <c r="K57" s="43"/>
      <c r="L57" s="8">
        <v>1.4</v>
      </c>
      <c r="M57" s="8"/>
      <c r="N57" s="8"/>
      <c r="O57" s="8"/>
      <c r="P57" s="8"/>
      <c r="Q57" s="8"/>
      <c r="R57" s="8"/>
      <c r="S57" s="8"/>
      <c r="T57" s="4"/>
    </row>
    <row r="58" spans="1:20" ht="19" x14ac:dyDescent="0.25">
      <c r="A58" s="12"/>
      <c r="B58" s="8"/>
      <c r="C58" s="43"/>
      <c r="D58" s="43"/>
      <c r="E58" s="43"/>
      <c r="F58" s="43"/>
      <c r="G58" s="43"/>
      <c r="H58" s="43"/>
      <c r="I58" s="43"/>
      <c r="J58" s="43"/>
      <c r="K58" s="43"/>
      <c r="L58" s="8"/>
      <c r="M58" s="8"/>
      <c r="N58" s="8"/>
      <c r="O58" s="8">
        <f>VLOOKUP(N59,$D$60:$L$63,9,FALSE)</f>
        <v>1.3</v>
      </c>
      <c r="P58" s="8"/>
      <c r="Q58" s="8"/>
      <c r="R58" s="8"/>
      <c r="S58" s="8"/>
      <c r="T58" s="4"/>
    </row>
    <row r="59" spans="1:20" s="66" customFormat="1" ht="37" customHeight="1" x14ac:dyDescent="0.2">
      <c r="A59" s="63"/>
      <c r="B59" s="68"/>
      <c r="C59" s="43" t="s">
        <v>28</v>
      </c>
      <c r="D59" s="43"/>
      <c r="E59" s="43"/>
      <c r="F59" s="43"/>
      <c r="G59" s="43"/>
      <c r="H59" s="43"/>
      <c r="I59" s="43"/>
      <c r="J59" s="43"/>
      <c r="K59" s="43"/>
      <c r="L59" s="68"/>
      <c r="M59" s="68"/>
      <c r="N59" s="71" t="s">
        <v>56</v>
      </c>
      <c r="O59" s="68">
        <f>IF(N59=D60,0,(O58*$O$23)-$O$23)</f>
        <v>25.200000000000003</v>
      </c>
      <c r="P59" s="68"/>
      <c r="Q59" s="68"/>
      <c r="R59" s="68"/>
      <c r="S59" s="68"/>
      <c r="T59" s="70"/>
    </row>
    <row r="60" spans="1:20" ht="19" hidden="1" customHeight="1" x14ac:dyDescent="0.25">
      <c r="A60" s="12"/>
      <c r="B60" s="8"/>
      <c r="C60" s="43"/>
      <c r="D60" s="43" t="s">
        <v>30</v>
      </c>
      <c r="E60" s="43"/>
      <c r="F60" s="43"/>
      <c r="G60" s="43"/>
      <c r="H60" s="43"/>
      <c r="I60" s="43"/>
      <c r="J60" s="43"/>
      <c r="K60" s="43"/>
      <c r="L60" s="8"/>
      <c r="M60" s="8"/>
      <c r="N60" s="8"/>
      <c r="O60" s="8"/>
      <c r="P60" s="8"/>
      <c r="Q60" s="8"/>
      <c r="R60" s="8"/>
      <c r="S60" s="8"/>
      <c r="T60" s="4"/>
    </row>
    <row r="61" spans="1:20" ht="19" hidden="1" customHeight="1" x14ac:dyDescent="0.25">
      <c r="A61" s="12"/>
      <c r="B61" s="8"/>
      <c r="C61" s="43"/>
      <c r="D61" s="43" t="s">
        <v>17</v>
      </c>
      <c r="E61" s="43"/>
      <c r="F61" s="43"/>
      <c r="G61" s="43"/>
      <c r="H61" s="43"/>
      <c r="I61" s="43"/>
      <c r="J61" s="43"/>
      <c r="K61" s="43"/>
      <c r="L61" s="8">
        <v>1</v>
      </c>
      <c r="M61" s="8"/>
      <c r="N61" s="8"/>
      <c r="O61" s="8"/>
      <c r="P61" s="8"/>
      <c r="Q61" s="8"/>
      <c r="R61" s="8"/>
      <c r="S61" s="8"/>
      <c r="T61" s="4"/>
    </row>
    <row r="62" spans="1:20" ht="19" hidden="1" customHeight="1" x14ac:dyDescent="0.25">
      <c r="A62" s="12"/>
      <c r="B62" s="8"/>
      <c r="C62" s="43"/>
      <c r="D62" s="43" t="s">
        <v>18</v>
      </c>
      <c r="E62" s="43"/>
      <c r="F62" s="43"/>
      <c r="G62" s="43"/>
      <c r="H62" s="43"/>
      <c r="I62" s="43"/>
      <c r="J62" s="43"/>
      <c r="K62" s="43"/>
      <c r="L62" s="8">
        <v>1.1000000000000001</v>
      </c>
      <c r="M62" s="8"/>
      <c r="N62" s="8"/>
      <c r="O62" s="8"/>
      <c r="P62" s="8"/>
      <c r="Q62" s="8"/>
      <c r="R62" s="8"/>
      <c r="S62" s="8"/>
      <c r="T62" s="4"/>
    </row>
    <row r="63" spans="1:20" ht="19" hidden="1" customHeight="1" x14ac:dyDescent="0.25">
      <c r="A63" s="12"/>
      <c r="B63" s="8"/>
      <c r="C63" s="43"/>
      <c r="D63" s="43" t="s">
        <v>56</v>
      </c>
      <c r="E63" s="43"/>
      <c r="F63" s="43"/>
      <c r="G63" s="43"/>
      <c r="H63" s="43"/>
      <c r="I63" s="43"/>
      <c r="J63" s="43"/>
      <c r="K63" s="43"/>
      <c r="L63" s="8">
        <v>1.3</v>
      </c>
      <c r="M63" s="8"/>
      <c r="N63" s="8"/>
      <c r="O63" s="8"/>
      <c r="P63" s="8"/>
      <c r="Q63" s="8"/>
      <c r="R63" s="8"/>
      <c r="S63" s="8"/>
      <c r="T63" s="4"/>
    </row>
    <row r="64" spans="1:20" ht="19" x14ac:dyDescent="0.25">
      <c r="A64" s="12"/>
      <c r="B64" s="8"/>
      <c r="C64" s="43"/>
      <c r="D64" s="43"/>
      <c r="E64" s="43"/>
      <c r="F64" s="43"/>
      <c r="G64" s="43"/>
      <c r="H64" s="43"/>
      <c r="I64" s="43"/>
      <c r="J64" s="43"/>
      <c r="K64" s="43"/>
      <c r="L64" s="8"/>
      <c r="M64" s="8"/>
      <c r="N64" s="8"/>
      <c r="O64" s="8">
        <f>VLOOKUP(N65,$D$66:$L$68,9,FALSE)</f>
        <v>1.2</v>
      </c>
      <c r="P64" s="8"/>
      <c r="Q64" s="8"/>
      <c r="R64" s="8"/>
      <c r="S64" s="8"/>
      <c r="T64" s="4"/>
    </row>
    <row r="65" spans="1:20" s="66" customFormat="1" ht="37" customHeight="1" x14ac:dyDescent="0.2">
      <c r="A65" s="63"/>
      <c r="B65" s="68"/>
      <c r="C65" s="43" t="s">
        <v>36</v>
      </c>
      <c r="D65" s="43"/>
      <c r="E65" s="43"/>
      <c r="F65" s="43"/>
      <c r="G65" s="43"/>
      <c r="H65" s="43"/>
      <c r="I65" s="43"/>
      <c r="J65" s="43"/>
      <c r="K65" s="43"/>
      <c r="L65" s="68"/>
      <c r="M65" s="68"/>
      <c r="N65" s="71" t="s">
        <v>19</v>
      </c>
      <c r="O65" s="68">
        <f>IF(N65=D66,0,(O64*$O$23)-$O$23)</f>
        <v>16.799999999999997</v>
      </c>
      <c r="P65" s="68"/>
      <c r="Q65" s="68"/>
      <c r="R65" s="68"/>
      <c r="S65" s="68"/>
      <c r="T65" s="70"/>
    </row>
    <row r="66" spans="1:20" ht="19" hidden="1" customHeight="1" x14ac:dyDescent="0.25">
      <c r="A66" s="12"/>
      <c r="B66" s="8"/>
      <c r="C66" s="43"/>
      <c r="D66" s="43" t="s">
        <v>30</v>
      </c>
      <c r="E66" s="43"/>
      <c r="F66" s="43"/>
      <c r="G66" s="43"/>
      <c r="H66" s="43"/>
      <c r="I66" s="43"/>
      <c r="J66" s="43"/>
      <c r="K66" s="43"/>
      <c r="L66" s="8"/>
      <c r="M66" s="8"/>
      <c r="N66" s="8"/>
      <c r="O66" s="8"/>
      <c r="P66" s="8"/>
      <c r="Q66" s="8"/>
      <c r="R66" s="8"/>
      <c r="S66" s="8"/>
      <c r="T66" s="4"/>
    </row>
    <row r="67" spans="1:20" ht="19" hidden="1" customHeight="1" x14ac:dyDescent="0.25">
      <c r="A67" s="12"/>
      <c r="B67" s="8"/>
      <c r="C67" s="43"/>
      <c r="D67" s="43" t="s">
        <v>19</v>
      </c>
      <c r="E67" s="43"/>
      <c r="F67" s="43"/>
      <c r="G67" s="43"/>
      <c r="H67" s="43"/>
      <c r="I67" s="43"/>
      <c r="J67" s="43"/>
      <c r="K67" s="43"/>
      <c r="L67" s="8">
        <v>1.2</v>
      </c>
      <c r="M67" s="8"/>
      <c r="N67" s="8"/>
      <c r="O67" s="8"/>
      <c r="P67" s="8"/>
      <c r="Q67" s="8"/>
      <c r="R67" s="8"/>
      <c r="S67" s="8"/>
      <c r="T67" s="4"/>
    </row>
    <row r="68" spans="1:20" ht="19" hidden="1" customHeight="1" x14ac:dyDescent="0.25">
      <c r="A68" s="12"/>
      <c r="B68" s="8"/>
      <c r="C68" s="43"/>
      <c r="D68" s="43" t="s">
        <v>20</v>
      </c>
      <c r="E68" s="43"/>
      <c r="F68" s="43"/>
      <c r="G68" s="43"/>
      <c r="H68" s="43"/>
      <c r="I68" s="43"/>
      <c r="J68" s="43"/>
      <c r="K68" s="43"/>
      <c r="L68" s="8">
        <v>1</v>
      </c>
      <c r="M68" s="8"/>
      <c r="N68" s="8"/>
      <c r="O68" s="8"/>
      <c r="P68" s="8"/>
      <c r="Q68" s="8"/>
      <c r="R68" s="8"/>
      <c r="S68" s="8"/>
      <c r="T68" s="4"/>
    </row>
    <row r="69" spans="1:20" s="66" customFormat="1" ht="19" x14ac:dyDescent="0.2">
      <c r="A69" s="63"/>
      <c r="B69" s="68"/>
      <c r="C69" s="43"/>
      <c r="D69" s="43"/>
      <c r="E69" s="43"/>
      <c r="F69" s="43"/>
      <c r="G69" s="43"/>
      <c r="H69" s="43"/>
      <c r="I69" s="43"/>
      <c r="J69" s="43"/>
      <c r="K69" s="43"/>
      <c r="L69" s="68"/>
      <c r="M69" s="68"/>
      <c r="N69" s="68"/>
      <c r="O69" s="68">
        <f>VLOOKUP(N70,$D$71:$L$74,9,FALSE)</f>
        <v>1.2</v>
      </c>
      <c r="P69" s="68"/>
      <c r="Q69" s="68"/>
      <c r="R69" s="68"/>
      <c r="S69" s="68"/>
      <c r="T69" s="70"/>
    </row>
    <row r="70" spans="1:20" s="66" customFormat="1" ht="37" customHeight="1" x14ac:dyDescent="0.2">
      <c r="A70" s="63"/>
      <c r="B70" s="68"/>
      <c r="C70" s="43" t="s">
        <v>21</v>
      </c>
      <c r="D70" s="43"/>
      <c r="E70" s="43"/>
      <c r="F70" s="43"/>
      <c r="G70" s="43"/>
      <c r="H70" s="43"/>
      <c r="I70" s="43"/>
      <c r="J70" s="43"/>
      <c r="K70" s="43"/>
      <c r="L70" s="68"/>
      <c r="M70" s="68"/>
      <c r="N70" s="71" t="s">
        <v>98</v>
      </c>
      <c r="O70" s="68">
        <f>IF(N70=D71,0,(O69*$O$23)-$O$23)</f>
        <v>16.799999999999997</v>
      </c>
      <c r="P70" s="68"/>
      <c r="Q70" s="68"/>
      <c r="R70" s="68"/>
      <c r="S70" s="68"/>
      <c r="T70" s="70"/>
    </row>
    <row r="71" spans="1:20" ht="19" hidden="1" customHeight="1" x14ac:dyDescent="0.25">
      <c r="A71" s="12"/>
      <c r="B71" s="8"/>
      <c r="C71" s="43"/>
      <c r="D71" s="43" t="s">
        <v>30</v>
      </c>
      <c r="E71" s="43"/>
      <c r="F71" s="43"/>
      <c r="G71" s="43"/>
      <c r="H71" s="43"/>
      <c r="I71" s="43"/>
      <c r="J71" s="43"/>
      <c r="K71" s="43"/>
      <c r="L71" s="8"/>
      <c r="M71" s="8"/>
      <c r="N71" s="8"/>
      <c r="O71" s="8"/>
      <c r="P71" s="8"/>
      <c r="Q71" s="8"/>
      <c r="R71" s="8"/>
      <c r="S71" s="8"/>
      <c r="T71" s="4"/>
    </row>
    <row r="72" spans="1:20" ht="19" hidden="1" customHeight="1" x14ac:dyDescent="0.25">
      <c r="A72" s="12"/>
      <c r="B72" s="8"/>
      <c r="C72" s="43"/>
      <c r="D72" s="43" t="s">
        <v>22</v>
      </c>
      <c r="E72" s="43"/>
      <c r="F72" s="43"/>
      <c r="G72" s="43"/>
      <c r="H72" s="43"/>
      <c r="I72" s="43"/>
      <c r="J72" s="43"/>
      <c r="K72" s="43"/>
      <c r="L72" s="8">
        <v>1</v>
      </c>
      <c r="M72" s="8"/>
      <c r="N72" s="8"/>
      <c r="O72" s="8"/>
      <c r="P72" s="8"/>
      <c r="Q72" s="8"/>
      <c r="R72" s="8"/>
      <c r="S72" s="8"/>
      <c r="T72" s="4"/>
    </row>
    <row r="73" spans="1:20" ht="19" hidden="1" customHeight="1" x14ac:dyDescent="0.25">
      <c r="A73" s="12"/>
      <c r="B73" s="8"/>
      <c r="C73" s="43"/>
      <c r="D73" s="43" t="s">
        <v>100</v>
      </c>
      <c r="E73" s="43"/>
      <c r="F73" s="43"/>
      <c r="G73" s="43"/>
      <c r="H73" s="43"/>
      <c r="I73" s="43"/>
      <c r="J73" s="43"/>
      <c r="K73" s="43"/>
      <c r="L73" s="8">
        <v>1.1000000000000001</v>
      </c>
      <c r="M73" s="8"/>
      <c r="N73" s="8"/>
      <c r="O73" s="8"/>
      <c r="P73" s="8"/>
      <c r="Q73" s="8"/>
      <c r="R73" s="8"/>
      <c r="S73" s="8"/>
      <c r="T73" s="4"/>
    </row>
    <row r="74" spans="1:20" ht="19" hidden="1" customHeight="1" x14ac:dyDescent="0.25">
      <c r="A74" s="12"/>
      <c r="B74" s="8"/>
      <c r="C74" s="43"/>
      <c r="D74" s="43" t="s">
        <v>98</v>
      </c>
      <c r="E74" s="43"/>
      <c r="F74" s="43"/>
      <c r="G74" s="43"/>
      <c r="H74" s="43"/>
      <c r="I74" s="43"/>
      <c r="J74" s="43"/>
      <c r="K74" s="43"/>
      <c r="L74" s="8">
        <v>1.2</v>
      </c>
      <c r="M74" s="8"/>
      <c r="N74" s="8"/>
      <c r="O74" s="8"/>
      <c r="P74" s="8"/>
      <c r="Q74" s="8"/>
      <c r="R74" s="8"/>
      <c r="S74" s="8"/>
      <c r="T74" s="4"/>
    </row>
    <row r="75" spans="1:20" ht="19" x14ac:dyDescent="0.25">
      <c r="A75" s="12"/>
      <c r="B75" s="8"/>
      <c r="C75" s="43"/>
      <c r="D75" s="43"/>
      <c r="E75" s="43"/>
      <c r="F75" s="43"/>
      <c r="G75" s="43"/>
      <c r="H75" s="43"/>
      <c r="I75" s="43"/>
      <c r="J75" s="43"/>
      <c r="K75" s="43"/>
      <c r="L75" s="8"/>
      <c r="M75" s="8"/>
      <c r="N75" s="8"/>
      <c r="O75" s="8">
        <f>VLOOKUP(N76,$D$77:$L$80,9,FALSE)</f>
        <v>0.9</v>
      </c>
      <c r="P75" s="8"/>
      <c r="Q75" s="8"/>
      <c r="R75" s="8"/>
      <c r="S75" s="8"/>
      <c r="T75" s="4"/>
    </row>
    <row r="76" spans="1:20" s="66" customFormat="1" ht="37" customHeight="1" x14ac:dyDescent="0.2">
      <c r="A76" s="63"/>
      <c r="B76" s="68"/>
      <c r="C76" s="121" t="s">
        <v>58</v>
      </c>
      <c r="D76" s="121"/>
      <c r="E76" s="121"/>
      <c r="F76" s="121"/>
      <c r="G76" s="121"/>
      <c r="H76" s="121"/>
      <c r="I76" s="43"/>
      <c r="J76" s="43"/>
      <c r="K76" s="43"/>
      <c r="L76" s="68"/>
      <c r="M76" s="68"/>
      <c r="N76" s="71" t="s">
        <v>23</v>
      </c>
      <c r="O76" s="68">
        <f>IF(N76=D77,0,(O75*$O$23)-$O$23)</f>
        <v>-8.3999999999999915</v>
      </c>
      <c r="P76" s="68"/>
      <c r="Q76" s="68"/>
      <c r="R76" s="68"/>
      <c r="S76" s="68"/>
      <c r="T76" s="70"/>
    </row>
    <row r="77" spans="1:20" ht="19" hidden="1" customHeight="1" x14ac:dyDescent="0.25">
      <c r="A77" s="12"/>
      <c r="B77" s="8"/>
      <c r="C77" s="8"/>
      <c r="D77" s="8" t="s">
        <v>30</v>
      </c>
      <c r="E77" s="8"/>
      <c r="F77" s="8"/>
      <c r="G77" s="8"/>
      <c r="H77" s="8"/>
      <c r="I77" s="8"/>
      <c r="J77" s="8"/>
      <c r="K77" s="8"/>
      <c r="L77" s="8"/>
      <c r="M77" s="8"/>
      <c r="N77" s="8"/>
      <c r="O77" s="8"/>
      <c r="P77" s="8"/>
      <c r="Q77" s="8"/>
      <c r="R77" s="8"/>
      <c r="S77" s="8"/>
      <c r="T77" s="4"/>
    </row>
    <row r="78" spans="1:20" ht="19" hidden="1" customHeight="1" x14ac:dyDescent="0.25">
      <c r="A78" s="12"/>
      <c r="B78" s="8"/>
      <c r="C78" s="8"/>
      <c r="D78" s="8" t="s">
        <v>24</v>
      </c>
      <c r="E78" s="8"/>
      <c r="F78" s="8"/>
      <c r="G78" s="8"/>
      <c r="H78" s="8"/>
      <c r="I78" s="8"/>
      <c r="J78" s="8"/>
      <c r="K78" s="8"/>
      <c r="L78" s="8">
        <v>1</v>
      </c>
      <c r="M78" s="8"/>
      <c r="N78" s="8"/>
      <c r="O78" s="8"/>
      <c r="P78" s="8"/>
      <c r="Q78" s="8"/>
      <c r="R78" s="8"/>
      <c r="S78" s="8"/>
      <c r="T78" s="4"/>
    </row>
    <row r="79" spans="1:20" ht="19" hidden="1" customHeight="1" x14ac:dyDescent="0.25">
      <c r="A79" s="12"/>
      <c r="B79" s="8"/>
      <c r="C79" s="8"/>
      <c r="D79" s="8" t="s">
        <v>23</v>
      </c>
      <c r="E79" s="8"/>
      <c r="F79" s="8"/>
      <c r="G79" s="8"/>
      <c r="H79" s="8"/>
      <c r="I79" s="8"/>
      <c r="J79" s="8"/>
      <c r="K79" s="8"/>
      <c r="L79" s="8">
        <v>0.9</v>
      </c>
      <c r="M79" s="8"/>
      <c r="N79" s="8"/>
      <c r="O79" s="8"/>
      <c r="P79" s="8"/>
      <c r="Q79" s="8"/>
      <c r="R79" s="8"/>
      <c r="S79" s="8"/>
      <c r="T79" s="4"/>
    </row>
    <row r="80" spans="1:20" ht="19" hidden="1" customHeight="1" x14ac:dyDescent="0.25">
      <c r="A80" s="12"/>
      <c r="B80" s="8"/>
      <c r="C80" s="8"/>
      <c r="D80" s="8" t="s">
        <v>25</v>
      </c>
      <c r="E80" s="8"/>
      <c r="F80" s="8"/>
      <c r="G80" s="8"/>
      <c r="H80" s="8"/>
      <c r="I80" s="8"/>
      <c r="J80" s="8"/>
      <c r="K80" s="8"/>
      <c r="L80" s="8">
        <v>0.8</v>
      </c>
      <c r="M80" s="8"/>
      <c r="N80" s="8"/>
      <c r="O80" s="8"/>
      <c r="P80" s="8"/>
      <c r="Q80" s="8"/>
      <c r="R80" s="8"/>
      <c r="S80" s="8"/>
      <c r="T80" s="4"/>
    </row>
    <row r="81" spans="1:20" ht="19" x14ac:dyDescent="0.25">
      <c r="A81" s="12"/>
      <c r="B81" s="8"/>
      <c r="C81" s="8"/>
      <c r="D81" s="8"/>
      <c r="E81" s="8"/>
      <c r="F81" s="8"/>
      <c r="G81" s="8"/>
      <c r="H81" s="8"/>
      <c r="I81" s="8"/>
      <c r="J81" s="8"/>
      <c r="K81" s="8"/>
      <c r="L81" s="8"/>
      <c r="M81" s="8"/>
      <c r="N81" s="8"/>
      <c r="O81" s="8"/>
      <c r="P81" s="8"/>
      <c r="Q81" s="8"/>
      <c r="R81" s="8"/>
      <c r="S81" s="8"/>
      <c r="T81" s="4"/>
    </row>
    <row r="82" spans="1:20" ht="19" hidden="1" customHeight="1" x14ac:dyDescent="0.25">
      <c r="A82" s="12"/>
      <c r="B82" s="12"/>
      <c r="C82" s="12"/>
      <c r="D82" s="12"/>
      <c r="E82" s="12"/>
      <c r="F82" s="12"/>
      <c r="G82" s="12"/>
      <c r="H82" s="12"/>
      <c r="I82" s="12"/>
      <c r="J82" s="12"/>
      <c r="K82" s="12"/>
      <c r="L82" s="12"/>
      <c r="M82" s="12"/>
      <c r="N82" s="22"/>
      <c r="O82" s="6" t="s">
        <v>34</v>
      </c>
      <c r="P82" s="6"/>
      <c r="Q82" s="6" t="s">
        <v>35</v>
      </c>
      <c r="R82" s="6"/>
      <c r="S82" s="12"/>
      <c r="T82" s="4"/>
    </row>
    <row r="83" spans="1:20" ht="19" hidden="1" customHeight="1" x14ac:dyDescent="0.25">
      <c r="A83" s="12"/>
      <c r="B83" s="12"/>
      <c r="C83" s="12"/>
      <c r="D83" s="12"/>
      <c r="E83" s="12"/>
      <c r="F83" s="12"/>
      <c r="G83" s="12"/>
      <c r="H83" s="12"/>
      <c r="I83" s="12"/>
      <c r="J83" s="12"/>
      <c r="K83" s="12"/>
      <c r="L83" s="12"/>
      <c r="M83" s="12"/>
      <c r="N83" s="12"/>
      <c r="O83" s="23">
        <f>ROUND(((O23+O25+O31+O37+O44+O52+O59+O65+O70+O76)/60)*O90,2)</f>
        <v>3.12</v>
      </c>
      <c r="P83" s="12" t="s">
        <v>32</v>
      </c>
      <c r="Q83" s="12">
        <f>O89*E20</f>
        <v>56.160000000000004</v>
      </c>
      <c r="R83" s="12" t="s">
        <v>32</v>
      </c>
      <c r="S83" s="12"/>
      <c r="T83" s="4"/>
    </row>
    <row r="84" spans="1:20" ht="19" hidden="1" customHeight="1" x14ac:dyDescent="0.25">
      <c r="A84" s="12"/>
      <c r="B84" s="12"/>
      <c r="C84" s="12"/>
      <c r="D84" s="12"/>
      <c r="E84" s="12"/>
      <c r="F84" s="12"/>
      <c r="G84" s="12"/>
      <c r="H84" s="12"/>
      <c r="I84" s="12"/>
      <c r="J84" s="12"/>
      <c r="K84" s="12"/>
      <c r="L84" s="12"/>
      <c r="M84" s="12"/>
      <c r="N84" s="12"/>
      <c r="O84" s="12">
        <f>O89*12</f>
        <v>37.44</v>
      </c>
      <c r="P84" s="12" t="s">
        <v>33</v>
      </c>
      <c r="Q84" s="12">
        <f>Q83*12</f>
        <v>673.92000000000007</v>
      </c>
      <c r="R84" s="12" t="s">
        <v>33</v>
      </c>
      <c r="S84" s="12"/>
      <c r="T84" s="4"/>
    </row>
    <row r="85" spans="1:20" ht="19" hidden="1" customHeight="1" x14ac:dyDescent="0.25">
      <c r="A85" s="12"/>
      <c r="B85" s="12"/>
      <c r="C85" s="12"/>
      <c r="D85" s="12"/>
      <c r="E85" s="12"/>
      <c r="F85" s="12"/>
      <c r="G85" s="12"/>
      <c r="H85" s="12"/>
      <c r="I85" s="12"/>
      <c r="J85" s="12"/>
      <c r="K85" s="12"/>
      <c r="L85" s="12"/>
      <c r="M85" s="12"/>
      <c r="N85" s="12"/>
      <c r="O85" s="12"/>
      <c r="P85" s="12"/>
      <c r="Q85" s="12"/>
      <c r="R85" s="12"/>
      <c r="S85" s="12"/>
      <c r="T85" s="4"/>
    </row>
    <row r="86" spans="1:20" ht="19" hidden="1" customHeight="1" x14ac:dyDescent="0.25">
      <c r="A86" s="12"/>
      <c r="B86" s="12"/>
      <c r="C86" s="12" t="s">
        <v>26</v>
      </c>
      <c r="D86" s="12"/>
      <c r="E86" s="12"/>
      <c r="F86" s="12"/>
      <c r="G86" s="12"/>
      <c r="H86" s="12"/>
      <c r="I86" s="12"/>
      <c r="J86" s="12"/>
      <c r="K86" s="12"/>
      <c r="L86" s="12"/>
      <c r="M86" s="12"/>
      <c r="N86" s="12"/>
      <c r="O86" s="12"/>
      <c r="P86" s="12"/>
      <c r="Q86" s="12"/>
      <c r="R86" s="12"/>
      <c r="S86" s="12"/>
      <c r="T86" s="4"/>
    </row>
    <row r="87" spans="1:20" ht="19" hidden="1" customHeight="1" x14ac:dyDescent="0.25">
      <c r="A87" s="12"/>
      <c r="B87" s="12"/>
      <c r="C87" s="12" t="s">
        <v>27</v>
      </c>
      <c r="D87" s="12"/>
      <c r="E87" s="12"/>
      <c r="F87" s="12"/>
      <c r="G87" s="12"/>
      <c r="H87" s="12"/>
      <c r="I87" s="12"/>
      <c r="J87" s="12"/>
      <c r="K87" s="12"/>
      <c r="L87" s="12"/>
      <c r="M87" s="12"/>
      <c r="N87" s="12"/>
      <c r="O87" s="12"/>
      <c r="P87" s="12"/>
      <c r="Q87" s="12"/>
      <c r="R87" s="12"/>
      <c r="S87" s="12"/>
      <c r="T87" s="4"/>
    </row>
    <row r="88" spans="1:20" ht="19" hidden="1" customHeight="1" x14ac:dyDescent="0.25">
      <c r="A88" s="12"/>
      <c r="B88" s="12"/>
      <c r="C88" s="12"/>
      <c r="D88" s="12"/>
      <c r="E88" s="12"/>
      <c r="F88" s="12"/>
      <c r="G88" s="12"/>
      <c r="H88" s="12"/>
      <c r="I88" s="12"/>
      <c r="J88" s="12"/>
      <c r="K88" s="12"/>
      <c r="L88" s="12"/>
      <c r="M88" s="12"/>
      <c r="N88" s="12"/>
      <c r="O88" s="12"/>
      <c r="P88" s="12"/>
      <c r="Q88" s="12"/>
      <c r="R88" s="12"/>
      <c r="S88" s="12"/>
      <c r="T88" s="4"/>
    </row>
    <row r="89" spans="1:20" ht="19" hidden="1" customHeight="1" x14ac:dyDescent="0.25">
      <c r="A89" s="12"/>
      <c r="B89" s="12"/>
      <c r="C89" s="12"/>
      <c r="D89" s="12"/>
      <c r="E89" s="12"/>
      <c r="F89" s="12"/>
      <c r="G89" s="12"/>
      <c r="H89" s="12"/>
      <c r="I89" s="12"/>
      <c r="J89" s="12"/>
      <c r="K89" s="12"/>
      <c r="L89" s="12"/>
      <c r="M89" s="12"/>
      <c r="N89" s="12"/>
      <c r="O89" s="12">
        <f>IF(O83=(O23/60),0,O83)</f>
        <v>3.12</v>
      </c>
      <c r="P89" s="12" t="s">
        <v>32</v>
      </c>
      <c r="Q89" s="12"/>
      <c r="R89" s="12"/>
      <c r="S89" s="12"/>
      <c r="T89" s="4"/>
    </row>
    <row r="90" spans="1:20" ht="19" hidden="1" customHeight="1" x14ac:dyDescent="0.25">
      <c r="A90" s="12"/>
      <c r="B90" s="12"/>
      <c r="C90" s="12"/>
      <c r="D90" s="12"/>
      <c r="E90" s="12"/>
      <c r="F90" s="12"/>
      <c r="G90" s="12"/>
      <c r="H90" s="12"/>
      <c r="I90" s="12"/>
      <c r="J90" s="12"/>
      <c r="K90" s="12"/>
      <c r="L90" s="12"/>
      <c r="M90" s="12"/>
      <c r="N90" s="24" t="s">
        <v>40</v>
      </c>
      <c r="O90" s="25">
        <f>MAX(1-(E20*0.4/50),0.6)</f>
        <v>0.85599999999999998</v>
      </c>
      <c r="P90" s="12"/>
      <c r="Q90" s="12"/>
      <c r="R90" s="12"/>
      <c r="S90" s="12"/>
      <c r="T90" s="4"/>
    </row>
    <row r="91" spans="1:20" ht="12" customHeight="1" x14ac:dyDescent="0.25">
      <c r="A91" s="12"/>
      <c r="B91" s="12"/>
      <c r="C91" s="12"/>
      <c r="D91" s="12"/>
      <c r="E91" s="12"/>
      <c r="F91" s="12"/>
      <c r="G91" s="12"/>
      <c r="H91" s="12"/>
      <c r="I91" s="12"/>
      <c r="J91" s="12"/>
      <c r="K91" s="12"/>
      <c r="L91" s="12"/>
      <c r="M91" s="12"/>
      <c r="N91" s="12"/>
      <c r="O91" s="12"/>
      <c r="P91" s="12"/>
      <c r="Q91" s="12"/>
      <c r="R91" s="12"/>
      <c r="S91" s="12"/>
      <c r="T91" s="4"/>
    </row>
    <row r="92" spans="1:20" ht="16" x14ac:dyDescent="0.2">
      <c r="A92" s="4"/>
      <c r="B92" s="4"/>
      <c r="C92" s="106" t="s">
        <v>85</v>
      </c>
      <c r="D92" s="106" t="s">
        <v>84</v>
      </c>
      <c r="E92" s="106"/>
      <c r="F92" s="106"/>
      <c r="G92" s="106"/>
      <c r="H92" s="106"/>
      <c r="I92" s="106"/>
      <c r="J92" s="106"/>
      <c r="K92" s="106"/>
      <c r="L92" s="106"/>
      <c r="M92" s="106"/>
      <c r="N92" s="106"/>
      <c r="O92" s="106"/>
      <c r="P92" s="106"/>
      <c r="Q92" s="106"/>
      <c r="R92" s="106"/>
      <c r="S92" s="106"/>
      <c r="T92" s="4"/>
    </row>
    <row r="93" spans="1:20" ht="11" customHeight="1" x14ac:dyDescent="0.2">
      <c r="A93" s="4"/>
      <c r="B93" s="4"/>
      <c r="C93" s="4"/>
      <c r="D93" s="4"/>
      <c r="E93" s="4"/>
      <c r="F93" s="4"/>
      <c r="G93" s="4"/>
      <c r="H93" s="4"/>
      <c r="I93" s="4"/>
      <c r="J93" s="4"/>
      <c r="K93" s="4"/>
      <c r="L93" s="4"/>
      <c r="M93" s="4"/>
      <c r="N93" s="4"/>
      <c r="O93" s="4"/>
      <c r="P93" s="4"/>
      <c r="Q93" s="4"/>
      <c r="R93" s="4"/>
      <c r="S93" s="4"/>
      <c r="T93" s="4"/>
    </row>
  </sheetData>
  <sheetProtection password="8D2E" sheet="1" objects="1" scenarios="1" selectLockedCells="1" selectUnlockedCells="1"/>
  <mergeCells count="15">
    <mergeCell ref="C92:S92"/>
    <mergeCell ref="D2:S2"/>
    <mergeCell ref="C6:C11"/>
    <mergeCell ref="C13:C15"/>
    <mergeCell ref="N12:N13"/>
    <mergeCell ref="C4:H4"/>
    <mergeCell ref="C76:H76"/>
    <mergeCell ref="C23:H23"/>
    <mergeCell ref="C20:D20"/>
    <mergeCell ref="D6:H6"/>
    <mergeCell ref="D9:H9"/>
    <mergeCell ref="D13:E13"/>
    <mergeCell ref="F13:H13"/>
    <mergeCell ref="C19:D19"/>
    <mergeCell ref="C17:H17"/>
  </mergeCells>
  <dataValidations count="9">
    <dataValidation type="list" showInputMessage="1" showErrorMessage="1" sqref="N59">
      <formula1>$D$60:$D$63</formula1>
    </dataValidation>
    <dataValidation type="list" allowBlank="1" showInputMessage="1" showErrorMessage="1" sqref="N25">
      <formula1>$D$26:$D$29</formula1>
    </dataValidation>
    <dataValidation type="list" showInputMessage="1" showErrorMessage="1" sqref="N31">
      <formula1>$D$32:$D$35</formula1>
    </dataValidation>
    <dataValidation type="list" showInputMessage="1" showErrorMessage="1" sqref="N37">
      <formula1>$D$38:$D$42</formula1>
    </dataValidation>
    <dataValidation type="list" showInputMessage="1" showErrorMessage="1" sqref="N44">
      <formula1>$D$45:$D$50</formula1>
    </dataValidation>
    <dataValidation type="list" showInputMessage="1" showErrorMessage="1" sqref="N52">
      <formula1>$D$53:$D$57</formula1>
    </dataValidation>
    <dataValidation type="list" showInputMessage="1" showErrorMessage="1" sqref="N65">
      <formula1>$D$66:$D$68</formula1>
    </dataValidation>
    <dataValidation type="list" showInputMessage="1" showErrorMessage="1" sqref="N70">
      <formula1>$D$71:$D$74</formula1>
    </dataValidation>
    <dataValidation type="list" showInputMessage="1" showErrorMessage="1" sqref="N76">
      <formula1>$D$77:$D$80</formula1>
    </dataValidation>
  </dataValidation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Calculateur</vt:lpstr>
      <vt:lpstr>TPE</vt:lpstr>
      <vt:lpstr>PME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dc:creator>
  <cp:lastModifiedBy>Utilisateur de Microsoft Office</cp:lastModifiedBy>
  <dcterms:created xsi:type="dcterms:W3CDTF">2017-02-27T13:54:42Z</dcterms:created>
  <dcterms:modified xsi:type="dcterms:W3CDTF">2017-07-03T15:30:56Z</dcterms:modified>
</cp:coreProperties>
</file>